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75" yWindow="180" windowWidth="10035" windowHeight="6795" tabRatio="608"/>
  </bookViews>
  <sheets>
    <sheet name="Budget FY17-18" sheetId="10" r:id="rId1"/>
    <sheet name="Budget Codes" sheetId="13" r:id="rId2"/>
  </sheets>
  <definedNames>
    <definedName name="_Regression_Int" localSheetId="0" hidden="1">1</definedName>
    <definedName name="_xlnm.Print_Area" localSheetId="0">'Budget FY17-18'!$A$1:$E$321</definedName>
  </definedNames>
  <calcPr calcId="145621"/>
</workbook>
</file>

<file path=xl/calcChain.xml><?xml version="1.0" encoding="utf-8"?>
<calcChain xmlns="http://schemas.openxmlformats.org/spreadsheetml/2006/main">
  <c r="B136" i="10" l="1"/>
  <c r="B135" i="10"/>
  <c r="B318" i="10" l="1"/>
  <c r="B317" i="10"/>
  <c r="B315" i="10"/>
  <c r="B311" i="10"/>
  <c r="B306" i="10"/>
  <c r="B301" i="10"/>
  <c r="B296" i="10"/>
  <c r="B291" i="10"/>
  <c r="B286" i="10"/>
  <c r="B281" i="10"/>
  <c r="B276" i="10"/>
  <c r="B271" i="10"/>
  <c r="B266" i="10"/>
  <c r="B261" i="10"/>
  <c r="B251" i="10"/>
  <c r="B37" i="10" s="1"/>
  <c r="B216" i="10"/>
  <c r="B39" i="10" s="1"/>
  <c r="B197" i="10"/>
  <c r="B31" i="10" s="1"/>
  <c r="B196" i="10"/>
  <c r="B193" i="10"/>
  <c r="B189" i="10"/>
  <c r="B185" i="10"/>
  <c r="B177" i="10"/>
  <c r="B23" i="10" s="1"/>
  <c r="B176" i="10"/>
  <c r="B173" i="10"/>
  <c r="B169" i="10"/>
  <c r="B165" i="10"/>
  <c r="B161" i="10"/>
  <c r="B157" i="10"/>
  <c r="B153" i="10"/>
  <c r="B149" i="10"/>
  <c r="B145" i="10"/>
  <c r="B19" i="10"/>
  <c r="B18" i="10"/>
  <c r="B132" i="10"/>
  <c r="B128" i="10"/>
  <c r="B124" i="10"/>
  <c r="B120" i="10"/>
  <c r="B137" i="10" s="1"/>
  <c r="B111" i="10"/>
  <c r="B15" i="10" s="1"/>
  <c r="B110" i="10"/>
  <c r="B14" i="10" s="1"/>
  <c r="B107" i="10"/>
  <c r="B102" i="10"/>
  <c r="B91" i="10"/>
  <c r="B11" i="10" s="1"/>
  <c r="B90" i="10"/>
  <c r="B10" i="10" s="1"/>
  <c r="B87" i="10"/>
  <c r="B83" i="10"/>
  <c r="B79" i="10"/>
  <c r="B75" i="10"/>
  <c r="B71" i="10"/>
  <c r="B67" i="10"/>
  <c r="B61" i="10"/>
  <c r="B55" i="10"/>
  <c r="B178" i="10" l="1"/>
  <c r="B199" i="10"/>
  <c r="B319" i="10"/>
  <c r="B12" i="10"/>
  <c r="B22" i="10"/>
  <c r="B24" i="10" s="1"/>
  <c r="B16" i="10"/>
  <c r="B30" i="10"/>
  <c r="B32" i="10" s="1"/>
  <c r="B92" i="10"/>
  <c r="B112" i="10"/>
  <c r="B20" i="10"/>
  <c r="B35" i="10"/>
  <c r="B34" i="10" l="1"/>
  <c r="B36" i="10" s="1"/>
  <c r="B43" i="10" s="1"/>
  <c r="B41" i="10" l="1"/>
</calcChain>
</file>

<file path=xl/sharedStrings.xml><?xml version="1.0" encoding="utf-8"?>
<sst xmlns="http://schemas.openxmlformats.org/spreadsheetml/2006/main" count="392" uniqueCount="320">
  <si>
    <t>PROGRAM SUMMARY</t>
  </si>
  <si>
    <t>Academy Revenues</t>
  </si>
  <si>
    <t>Academy Expenses</t>
  </si>
  <si>
    <t>Net Academy Program</t>
  </si>
  <si>
    <t>Adult Revenues</t>
  </si>
  <si>
    <t>Adult Expenses</t>
  </si>
  <si>
    <t>Camps Revenues</t>
  </si>
  <si>
    <t>Camps Expenses</t>
  </si>
  <si>
    <t>Net Camps Program</t>
  </si>
  <si>
    <t>Other Program Revenues</t>
  </si>
  <si>
    <t>Other Program Expenses</t>
  </si>
  <si>
    <t>Net Other Program</t>
  </si>
  <si>
    <t>Excess Revenues /(Expenses)</t>
  </si>
  <si>
    <t>Net Academy II</t>
  </si>
  <si>
    <t>Net Academy III</t>
  </si>
  <si>
    <t xml:space="preserve">  Revenue</t>
  </si>
  <si>
    <t xml:space="preserve">  Expenses</t>
  </si>
  <si>
    <t xml:space="preserve">  Net</t>
  </si>
  <si>
    <t>CAMPS</t>
  </si>
  <si>
    <t>OTHER PROGRAMS</t>
  </si>
  <si>
    <t>Summer Youth Revenues</t>
  </si>
  <si>
    <t>Summer Youth Expenses</t>
  </si>
  <si>
    <t>Net Summer Youth</t>
  </si>
  <si>
    <t>Tennis Courts Expenses</t>
  </si>
  <si>
    <t>Net Tennis Courts</t>
  </si>
  <si>
    <t>Tiburon Community Room Revenue</t>
  </si>
  <si>
    <t>Tiburon Community Room Expense</t>
  </si>
  <si>
    <t>Net Tiburon Community Room</t>
  </si>
  <si>
    <t>Belvedere Community Ctr Revenues</t>
  </si>
  <si>
    <t>Belvedere Community Ctr Expense</t>
  </si>
  <si>
    <t>Net Belvedere Community Ctr</t>
  </si>
  <si>
    <t>Brochure Expenses</t>
  </si>
  <si>
    <t>Net Brochure</t>
  </si>
  <si>
    <t>Total Other Program</t>
  </si>
  <si>
    <t>Audit</t>
  </si>
  <si>
    <t>Auto Mileage Allowance</t>
  </si>
  <si>
    <t>Copy Machine</t>
  </si>
  <si>
    <t>Credit Card Discounts</t>
  </si>
  <si>
    <t>Fingerprinting</t>
  </si>
  <si>
    <t>Office Supplies</t>
  </si>
  <si>
    <t>Payroll Taxes</t>
  </si>
  <si>
    <t>Postage</t>
  </si>
  <si>
    <t>Publicity</t>
  </si>
  <si>
    <t>Recognition</t>
  </si>
  <si>
    <t>Conferences and Meetings</t>
  </si>
  <si>
    <t>Unemployment Insurance</t>
  </si>
  <si>
    <t>Professional Services</t>
  </si>
  <si>
    <t>Depreciation</t>
  </si>
  <si>
    <t>Hartford Retirement Benefits</t>
  </si>
  <si>
    <t xml:space="preserve">Workman's Compensation Ins. </t>
  </si>
  <si>
    <t>ADMINISTRATIVE EXPENSES</t>
  </si>
  <si>
    <t>Subtotal +  (-)</t>
  </si>
  <si>
    <t>Less Administrative Expenses</t>
  </si>
  <si>
    <t>Subtotal revenue</t>
  </si>
  <si>
    <t>Subtotal expense</t>
  </si>
  <si>
    <t>Special Event Expenses</t>
  </si>
  <si>
    <t>Academy Supervision</t>
  </si>
  <si>
    <t>Spring (III)</t>
  </si>
  <si>
    <t>Fall  (I)</t>
  </si>
  <si>
    <t>Winter  (II)</t>
  </si>
  <si>
    <t>Administrative Expense Reimburse</t>
  </si>
  <si>
    <t>Brochure Ad Income</t>
  </si>
  <si>
    <t>Ballet Program Revenue</t>
  </si>
  <si>
    <t>Ballet Program Expense</t>
  </si>
  <si>
    <t>Net Ballet Program</t>
  </si>
  <si>
    <t>Net Spring Summer (SS)</t>
  </si>
  <si>
    <t>Net Fall Winter (FW)</t>
  </si>
  <si>
    <t>Adult S/S</t>
  </si>
  <si>
    <t>Adult F/W</t>
  </si>
  <si>
    <t>Net Clothing Sales</t>
  </si>
  <si>
    <t>Clothing/Uniform Sales</t>
  </si>
  <si>
    <t>Net Special Events</t>
  </si>
  <si>
    <t>Special Event Revenues</t>
  </si>
  <si>
    <t xml:space="preserve">Administrative Personnel Costs </t>
  </si>
  <si>
    <t xml:space="preserve">Equipment </t>
  </si>
  <si>
    <t>Clothing/Uniform Expenses*</t>
  </si>
  <si>
    <t>Golf Tournament</t>
  </si>
  <si>
    <t>Cotillion Program Revenue</t>
  </si>
  <si>
    <t>Cotillion Program Expense</t>
  </si>
  <si>
    <t>Net Cotillion Program</t>
  </si>
  <si>
    <t>Tennis Court Revenues</t>
  </si>
  <si>
    <t xml:space="preserve">Net Angle Island </t>
  </si>
  <si>
    <t>Accounting Services (City of Belvedere)</t>
  </si>
  <si>
    <t xml:space="preserve">Adult Revenues </t>
  </si>
  <si>
    <t xml:space="preserve">Net Academy I   </t>
  </si>
  <si>
    <t>Taekwondo Program Revenues</t>
  </si>
  <si>
    <t>Taekwondo Program Expenses</t>
  </si>
  <si>
    <t>Net Taekwondo Program</t>
  </si>
  <si>
    <t>Tennis Program Revenues</t>
  </si>
  <si>
    <t>Tennis Program Expenses</t>
  </si>
  <si>
    <t>Net Tennis Program</t>
  </si>
  <si>
    <t xml:space="preserve">Academy Revenues           </t>
  </si>
  <si>
    <t xml:space="preserve">Net Adult Program  </t>
  </si>
  <si>
    <t>Net Teen Zone Program</t>
  </si>
  <si>
    <t>Health &amp; Dental</t>
  </si>
  <si>
    <t>Net Camp Miwok</t>
  </si>
  <si>
    <t>Administrative Payroll</t>
  </si>
  <si>
    <t>Bank Charges</t>
  </si>
  <si>
    <t>Fantastical Adventures Revenue</t>
  </si>
  <si>
    <t>Fantastical Adventures Expenses</t>
  </si>
  <si>
    <t xml:space="preserve">Net Dairy Knoll </t>
  </si>
  <si>
    <t>Net Wknd Party Program</t>
  </si>
  <si>
    <t>DAIRY KNOLL</t>
  </si>
  <si>
    <t>Water/Sewer</t>
  </si>
  <si>
    <t>Tech Support</t>
  </si>
  <si>
    <t>Custodial Supplies</t>
  </si>
  <si>
    <t>PG&amp;E   Electricity/Gas</t>
  </si>
  <si>
    <t>Total Dairy Knoll</t>
  </si>
  <si>
    <t>Internet $250/mo</t>
  </si>
  <si>
    <t>Less Dairy Knoll Expenses</t>
  </si>
  <si>
    <t>Birthday Party Revenue</t>
  </si>
  <si>
    <t>Birthday Party Expense</t>
  </si>
  <si>
    <t>Facility Assistant</t>
  </si>
  <si>
    <t xml:space="preserve">Activenet </t>
  </si>
  <si>
    <t>THE RANCH -  BELVEDERE-TIBURON JOINT RECREATION COMMITTEE</t>
  </si>
  <si>
    <t>Angel Island Revenue</t>
  </si>
  <si>
    <t>Angel Island Expense</t>
  </si>
  <si>
    <t>Expenses</t>
  </si>
  <si>
    <t>Father Daughter Dance</t>
  </si>
  <si>
    <t>Hang Out Expense</t>
  </si>
  <si>
    <t>Hang Out Revenue</t>
  </si>
  <si>
    <t>Dairy Knoll Rental Expenses</t>
  </si>
  <si>
    <t>Dairy Knoll Rental Revenue</t>
  </si>
  <si>
    <t>Toddler Revenue</t>
  </si>
  <si>
    <t>Toddler Expense</t>
  </si>
  <si>
    <t>Net Toddler Program</t>
  </si>
  <si>
    <t>Bunny Hop Revenue</t>
  </si>
  <si>
    <t>Bunny Hop Expense</t>
  </si>
  <si>
    <t>Bunny Hop Staffing</t>
  </si>
  <si>
    <t>Labor Day Parade Staffing</t>
  </si>
  <si>
    <t>Labor Day Parade Revenue</t>
  </si>
  <si>
    <t>Labor Day Parade Expense</t>
  </si>
  <si>
    <t>Golf Tournament Revenue</t>
  </si>
  <si>
    <t>Golf Tournament Expense</t>
  </si>
  <si>
    <t>Golf Tournament Staffing</t>
  </si>
  <si>
    <t>Tiburon Taps Expense</t>
  </si>
  <si>
    <t>Tiburon Taps Revenue</t>
  </si>
  <si>
    <t>Tiburon Taps Staffing</t>
  </si>
  <si>
    <t>Santas Breakfast Revenue</t>
  </si>
  <si>
    <t>Santas Breakfast Expense</t>
  </si>
  <si>
    <t>Santas Breakfast Staffing</t>
  </si>
  <si>
    <t>Father Daughter Dance Revenue</t>
  </si>
  <si>
    <t>Father Daughter Dance Expense</t>
  </si>
  <si>
    <t>Father Daughter Dance Staffing</t>
  </si>
  <si>
    <t>SPECIAL EVENTS</t>
  </si>
  <si>
    <t>Misc Revenue</t>
  </si>
  <si>
    <t>Misc Expense</t>
  </si>
  <si>
    <t>Total Special Event Revenue</t>
  </si>
  <si>
    <t>Total Special Event Expense</t>
  </si>
  <si>
    <t>Net Special Event</t>
  </si>
  <si>
    <t xml:space="preserve">Walk Your History Revenue  </t>
  </si>
  <si>
    <t>Walk Your History Expense</t>
  </si>
  <si>
    <t>Walk Your History Staffing</t>
  </si>
  <si>
    <t>Net WYH  (SE-WYH)</t>
  </si>
  <si>
    <t>Net Bunny Hop (SE-Bunny)</t>
  </si>
  <si>
    <t>Net Labor Day Parade (SE-Parade)</t>
  </si>
  <si>
    <t>Net Golf Tournament (SE-Golf)</t>
  </si>
  <si>
    <t>Net Tiburon Taps (SE-Beer)</t>
  </si>
  <si>
    <t>Net Santas Breakfast (SE-Santa)</t>
  </si>
  <si>
    <t>Net Father Daughter Dance (SE-FDDD)</t>
  </si>
  <si>
    <t>Net Misc (SE-Misc)</t>
  </si>
  <si>
    <t>Facility Rental Expense</t>
  </si>
  <si>
    <t>Total Facility Rental</t>
  </si>
  <si>
    <t>FACILITY RENTALS</t>
  </si>
  <si>
    <t>Telephone/Communication (On DK pg now)</t>
  </si>
  <si>
    <t xml:space="preserve">Custodian </t>
  </si>
  <si>
    <t>Hosted email- messaging backup</t>
  </si>
  <si>
    <t xml:space="preserve">Telephone/Communication </t>
  </si>
  <si>
    <t>ACADEMY</t>
  </si>
  <si>
    <t>ADULTS</t>
  </si>
  <si>
    <t>Total Camps</t>
  </si>
  <si>
    <t>Total Facility Rentals</t>
  </si>
  <si>
    <t>Revenue</t>
  </si>
  <si>
    <t xml:space="preserve">Net </t>
  </si>
  <si>
    <t>Total Adult Program</t>
  </si>
  <si>
    <t>Total Academy Program</t>
  </si>
  <si>
    <t>Building Supplies</t>
  </si>
  <si>
    <t>AC3</t>
  </si>
  <si>
    <t>AC1</t>
  </si>
  <si>
    <t>AC2</t>
  </si>
  <si>
    <t xml:space="preserve">Ballet </t>
  </si>
  <si>
    <t xml:space="preserve">Toddler </t>
  </si>
  <si>
    <t>Fall Academy</t>
  </si>
  <si>
    <t>Winter Academy</t>
  </si>
  <si>
    <t>Spring Academy</t>
  </si>
  <si>
    <t>Ballet - all yr</t>
  </si>
  <si>
    <t>Tots</t>
  </si>
  <si>
    <t xml:space="preserve">Monkey Mondays &amp; Friday Drop-ins, Tot Sports, </t>
  </si>
  <si>
    <t>All Ballet Classes and Performances - Ballet StaffSsalaries</t>
  </si>
  <si>
    <t>Teens</t>
  </si>
  <si>
    <t>Hang out</t>
  </si>
  <si>
    <t>Birthday Parties</t>
  </si>
  <si>
    <t>Parties we staff</t>
  </si>
  <si>
    <t>Cotillion</t>
  </si>
  <si>
    <t>Cotillion - Fall and Winter (include all expense for Winter in the year it begins)</t>
  </si>
  <si>
    <t>Adult Spring Summer</t>
  </si>
  <si>
    <t>ADSS</t>
  </si>
  <si>
    <t>Adult Fall Winter</t>
  </si>
  <si>
    <t>ADFW</t>
  </si>
  <si>
    <t>Misc Camps</t>
  </si>
  <si>
    <t>All Camps we run that are not broken out (currently CIT)</t>
  </si>
  <si>
    <t xml:space="preserve">Misc Camp </t>
  </si>
  <si>
    <t>AI</t>
  </si>
  <si>
    <t xml:space="preserve">Angel Island </t>
  </si>
  <si>
    <t xml:space="preserve">Fantastical Adventures </t>
  </si>
  <si>
    <t>FA</t>
  </si>
  <si>
    <t xml:space="preserve">Summer Youth </t>
  </si>
  <si>
    <t xml:space="preserve">Tennis Program </t>
  </si>
  <si>
    <t>SE-Bunny</t>
  </si>
  <si>
    <t>SE-WYH</t>
  </si>
  <si>
    <t>SE-Parade</t>
  </si>
  <si>
    <t>SE-Golf</t>
  </si>
  <si>
    <t>SE-Beer</t>
  </si>
  <si>
    <t>SE-Marathon</t>
  </si>
  <si>
    <t>SE-Santa</t>
  </si>
  <si>
    <t>SE-FDDD</t>
  </si>
  <si>
    <t>SE-Crab</t>
  </si>
  <si>
    <t>SE-Misc</t>
  </si>
  <si>
    <t>all events not specifically listed</t>
  </si>
  <si>
    <t xml:space="preserve">Walk Your History  </t>
  </si>
  <si>
    <t xml:space="preserve">Labor Day Parade </t>
  </si>
  <si>
    <t xml:space="preserve">Bunny Hop </t>
  </si>
  <si>
    <t xml:space="preserve">Golf Tournament </t>
  </si>
  <si>
    <t xml:space="preserve">Fitbit Half Marathon </t>
  </si>
  <si>
    <t xml:space="preserve">Santas Breakfast </t>
  </si>
  <si>
    <t xml:space="preserve">Crabby Crab Day </t>
  </si>
  <si>
    <t>Clothing/Uniform</t>
  </si>
  <si>
    <t xml:space="preserve">Brochure </t>
  </si>
  <si>
    <t xml:space="preserve">Brocure </t>
  </si>
  <si>
    <t xml:space="preserve">Tiburon Community Room </t>
  </si>
  <si>
    <t xml:space="preserve">Belvedere Community Ctr </t>
  </si>
  <si>
    <t>Administrative Expense</t>
  </si>
  <si>
    <t>Admin Expense</t>
  </si>
  <si>
    <t>Hartford</t>
  </si>
  <si>
    <t>Conf &amp; Mtg</t>
  </si>
  <si>
    <t>Health</t>
  </si>
  <si>
    <t xml:space="preserve">Admin  </t>
  </si>
  <si>
    <t>ActiveNet</t>
  </si>
  <si>
    <t>Unemployment</t>
  </si>
  <si>
    <t>Workers Comp</t>
  </si>
  <si>
    <t>Recog</t>
  </si>
  <si>
    <t>Fingerprint</t>
  </si>
  <si>
    <t>Equipment</t>
  </si>
  <si>
    <t>Mileage</t>
  </si>
  <si>
    <t>Accounting</t>
  </si>
  <si>
    <t>Custodian</t>
  </si>
  <si>
    <t>Jesus</t>
  </si>
  <si>
    <t>Stuff to clean with</t>
  </si>
  <si>
    <t>Stuff for repairs</t>
  </si>
  <si>
    <t>Tech</t>
  </si>
  <si>
    <t>Marin IT</t>
  </si>
  <si>
    <t>Internet</t>
  </si>
  <si>
    <t>Janitor</t>
  </si>
  <si>
    <t>PG&amp;E</t>
  </si>
  <si>
    <t>Water</t>
  </si>
  <si>
    <t>Messaging Back-up</t>
  </si>
  <si>
    <t>Phone</t>
  </si>
  <si>
    <t>Bill, Manny, etc - Jessicas facility attendants are under Facility Rentals</t>
  </si>
  <si>
    <t>Facility attendants go here</t>
  </si>
  <si>
    <t>TCR</t>
  </si>
  <si>
    <t>BCC</t>
  </si>
  <si>
    <t>DK</t>
  </si>
  <si>
    <t>Dairy Knoll Rentals</t>
  </si>
  <si>
    <t>Summer Youth</t>
  </si>
  <si>
    <t>Contract summer programs</t>
  </si>
  <si>
    <t>Tennis</t>
  </si>
  <si>
    <t>TK (Tennis Key)</t>
  </si>
  <si>
    <t>Tennis Key sales and Maintenance</t>
  </si>
  <si>
    <t>Higgins Inc Programs only (Joe Kells Tennis is in ADSS or ADFW)</t>
  </si>
  <si>
    <t>TKWD</t>
  </si>
  <si>
    <t>Taekwondo Program</t>
  </si>
  <si>
    <t xml:space="preserve">Tennis Court </t>
  </si>
  <si>
    <t>Ad income and printing - postage for brochure goes in Postage</t>
  </si>
  <si>
    <t>Brochure postage and general office mail - SE or Camp postage go in the SE or Camp</t>
  </si>
  <si>
    <t>Includes Adobe Cloud/ for general hiring and promoting the Ranch programs.  SE publicity goes in the SE</t>
  </si>
  <si>
    <t>Camp  and SE Recognition goes in Specific Program</t>
  </si>
  <si>
    <t>Director uses only</t>
  </si>
  <si>
    <t>Staff mileage</t>
  </si>
  <si>
    <t>rental contract payments  and repairs</t>
  </si>
  <si>
    <t>CC Discount</t>
  </si>
  <si>
    <t>Becky adds these from the bank</t>
  </si>
  <si>
    <t>Special Event not below</t>
  </si>
  <si>
    <t>Tiburon Taps Beer Fest</t>
  </si>
  <si>
    <t>GL CODES</t>
  </si>
  <si>
    <t>SOM Revenue</t>
  </si>
  <si>
    <t>SOM Expense</t>
  </si>
  <si>
    <t>SOM Staffing</t>
  </si>
  <si>
    <t>Interest Income</t>
  </si>
  <si>
    <t>Branding/Grand Opening/New Bldg Exp</t>
  </si>
  <si>
    <t>Subtotal before City/Town Contribution</t>
  </si>
  <si>
    <t>Community Contributions - fund raising</t>
  </si>
  <si>
    <t xml:space="preserve">Facility Rental Income </t>
  </si>
  <si>
    <t>Supervision</t>
  </si>
  <si>
    <t xml:space="preserve">CIT Revenue </t>
  </si>
  <si>
    <t>CIT Expenses</t>
  </si>
  <si>
    <t xml:space="preserve">Net CIT Camp </t>
  </si>
  <si>
    <t>Net Art &amp; Garden camp</t>
  </si>
  <si>
    <t>Art &amp; Garden Camp Revenue</t>
  </si>
  <si>
    <t>Art &amp; Garden Camp Expenses</t>
  </si>
  <si>
    <t>Half Marathon Revenue</t>
  </si>
  <si>
    <t>Half Marathon Expense</t>
  </si>
  <si>
    <t>Half Marathon Staffing</t>
  </si>
  <si>
    <t>Net Half Marathon (SE-Marathon)</t>
  </si>
  <si>
    <t>Maintenance Expenses</t>
  </si>
  <si>
    <t>Adventure Race/Family Fun Day Staffing</t>
  </si>
  <si>
    <t>Adventure Race/Family Fun Day Revenue</t>
  </si>
  <si>
    <t>Adventure Race/Family Fun Day Expense</t>
  </si>
  <si>
    <t>Net  Adventure Race (SE-Adv Race)</t>
  </si>
  <si>
    <t>Net  SOM (SE-SOM)</t>
  </si>
  <si>
    <t>Telephone/Communication/Fire</t>
  </si>
  <si>
    <t>Boo Bash Revenue</t>
  </si>
  <si>
    <t>Boo Bash Expense</t>
  </si>
  <si>
    <t>Boo BashStaffing</t>
  </si>
  <si>
    <t>Net Boo Bash (SE-Boo)</t>
  </si>
  <si>
    <t>BB League Revenues</t>
  </si>
  <si>
    <t>BB League Expenses</t>
  </si>
  <si>
    <t>City/Town Contribution DK/Tile sales</t>
  </si>
  <si>
    <t>Corrected</t>
  </si>
  <si>
    <t>Approved Budget for FY 2017/18   - March 1, 2017 - February 28, 2018</t>
  </si>
  <si>
    <t>Net Non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</si>
</sst>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2" x14ac:knownFonts="1">
    <font>
      <sz val="10"/>
      <name val="Courier"/>
    </font>
    <font>
      <sz val="10"/>
      <name val="Arial"/>
      <family val="2"/>
    </font>
    <font>
      <sz val="10"/>
      <name val="Courier"/>
      <family val="3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b/>
      <sz val="11"/>
      <name val="Arial"/>
      <family val="2"/>
    </font>
    <font>
      <sz val="11"/>
      <name val="Courier"/>
      <family val="3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37" fontId="0" fillId="0" borderId="0"/>
    <xf numFmtId="44" fontId="1" fillId="0" borderId="0" applyFont="0" applyFill="0" applyBorder="0" applyAlignment="0" applyProtection="0"/>
    <xf numFmtId="0" fontId="1" fillId="0" borderId="0"/>
  </cellStyleXfs>
  <cellXfs count="41">
    <xf numFmtId="37" fontId="0" fillId="0" borderId="0" xfId="0"/>
    <xf numFmtId="37" fontId="4" fillId="0" borderId="0" xfId="0" applyFont="1"/>
    <xf numFmtId="37" fontId="3" fillId="0" borderId="0" xfId="0" applyFont="1" applyBorder="1" applyAlignment="1" applyProtection="1">
      <alignment horizontal="left"/>
    </xf>
    <xf numFmtId="37" fontId="4" fillId="0" borderId="0" xfId="0" applyFont="1" applyBorder="1"/>
    <xf numFmtId="37" fontId="4" fillId="0" borderId="0" xfId="0" applyFont="1" applyBorder="1" applyAlignment="1" applyProtection="1">
      <alignment horizontal="left"/>
    </xf>
    <xf numFmtId="3" fontId="4" fillId="0" borderId="0" xfId="0" applyNumberFormat="1" applyFont="1" applyFill="1" applyBorder="1"/>
    <xf numFmtId="3" fontId="3" fillId="0" borderId="0" xfId="0" applyNumberFormat="1" applyFont="1" applyFill="1" applyBorder="1" applyAlignment="1" applyProtection="1">
      <alignment horizontal="right"/>
    </xf>
    <xf numFmtId="37" fontId="3" fillId="0" borderId="0" xfId="0" applyFont="1" applyFill="1" applyBorder="1" applyAlignment="1" applyProtection="1">
      <alignment horizontal="left"/>
    </xf>
    <xf numFmtId="37" fontId="3" fillId="0" borderId="0" xfId="0" applyFont="1" applyBorder="1"/>
    <xf numFmtId="37" fontId="4" fillId="0" borderId="0" xfId="0" applyFont="1" applyFill="1" applyBorder="1"/>
    <xf numFmtId="3" fontId="6" fillId="0" borderId="0" xfId="0" applyNumberFormat="1" applyFont="1" applyFill="1" applyBorder="1" applyAlignment="1" applyProtection="1">
      <alignment horizontal="right"/>
    </xf>
    <xf numFmtId="3" fontId="5" fillId="0" borderId="0" xfId="0" applyNumberFormat="1" applyFont="1" applyFill="1" applyBorder="1" applyAlignment="1" applyProtection="1">
      <alignment horizontal="right"/>
    </xf>
    <xf numFmtId="3" fontId="3" fillId="0" borderId="0" xfId="0" applyNumberFormat="1" applyFont="1" applyFill="1" applyBorder="1"/>
    <xf numFmtId="37" fontId="7" fillId="0" borderId="0" xfId="0" applyFont="1" applyFill="1" applyBorder="1"/>
    <xf numFmtId="3" fontId="6" fillId="0" borderId="0" xfId="0" applyNumberFormat="1" applyFont="1" applyFill="1" applyBorder="1"/>
    <xf numFmtId="37" fontId="8" fillId="0" borderId="0" xfId="0" applyFont="1"/>
    <xf numFmtId="37" fontId="11" fillId="0" borderId="0" xfId="0" applyFont="1"/>
    <xf numFmtId="37" fontId="2" fillId="0" borderId="0" xfId="0" applyNumberFormat="1" applyFont="1"/>
    <xf numFmtId="37" fontId="2" fillId="0" borderId="0" xfId="0" applyNumberFormat="1" applyFont="1" applyBorder="1"/>
    <xf numFmtId="37" fontId="11" fillId="0" borderId="0" xfId="0" applyFont="1" applyBorder="1"/>
    <xf numFmtId="37" fontId="9" fillId="0" borderId="1" xfId="0" applyFont="1" applyBorder="1" applyAlignment="1" applyProtection="1"/>
    <xf numFmtId="37" fontId="4" fillId="0" borderId="1" xfId="0" applyFont="1" applyBorder="1"/>
    <xf numFmtId="37" fontId="10" fillId="0" borderId="1" xfId="0" applyFont="1" applyBorder="1" applyAlignment="1" applyProtection="1">
      <alignment horizontal="left"/>
    </xf>
    <xf numFmtId="37" fontId="11" fillId="0" borderId="1" xfId="0" applyFont="1" applyBorder="1"/>
    <xf numFmtId="37" fontId="11" fillId="0" borderId="1" xfId="0" applyFont="1" applyBorder="1" applyAlignment="1" applyProtection="1">
      <alignment horizontal="left"/>
    </xf>
    <xf numFmtId="37" fontId="10" fillId="0" borderId="1" xfId="0" applyFont="1" applyBorder="1"/>
    <xf numFmtId="37" fontId="2" fillId="0" borderId="1" xfId="0" applyFont="1" applyBorder="1"/>
    <xf numFmtId="37" fontId="11" fillId="0" borderId="1" xfId="0" applyFont="1" applyFill="1" applyBorder="1" applyAlignment="1" applyProtection="1">
      <alignment horizontal="left"/>
    </xf>
    <xf numFmtId="37" fontId="3" fillId="0" borderId="1" xfId="0" applyFont="1" applyBorder="1" applyAlignment="1" applyProtection="1">
      <alignment horizontal="left"/>
    </xf>
    <xf numFmtId="37" fontId="8" fillId="0" borderId="1" xfId="0" applyFont="1" applyBorder="1"/>
    <xf numFmtId="3" fontId="3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 applyProtection="1">
      <alignment horizontal="right"/>
    </xf>
    <xf numFmtId="37" fontId="3" fillId="0" borderId="0" xfId="0" applyFont="1" applyBorder="1" applyAlignment="1" applyProtection="1">
      <alignment horizontal="left" indent="1"/>
    </xf>
    <xf numFmtId="37" fontId="3" fillId="0" borderId="0" xfId="0" applyFont="1" applyFill="1" applyBorder="1" applyAlignment="1" applyProtection="1">
      <alignment horizontal="left" indent="1"/>
    </xf>
    <xf numFmtId="37" fontId="3" fillId="0" borderId="0" xfId="0" applyFont="1" applyBorder="1" applyAlignment="1"/>
    <xf numFmtId="37" fontId="4" fillId="0" borderId="0" xfId="0" applyFont="1" applyFill="1" applyBorder="1" applyAlignment="1" applyProtection="1">
      <alignment horizontal="left"/>
    </xf>
    <xf numFmtId="37" fontId="7" fillId="0" borderId="0" xfId="0" applyFont="1" applyBorder="1"/>
    <xf numFmtId="37" fontId="4" fillId="0" borderId="0" xfId="0" applyFont="1" applyBorder="1" applyAlignment="1">
      <alignment horizontal="center" wrapText="1"/>
    </xf>
  </cellXfs>
  <cellStyles count="3">
    <cellStyle name="Currency 2" xfId="1"/>
    <cellStyle name="Normal" xfId="0" builtinId="0"/>
    <cellStyle name="Normal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C321"/>
  <sheetViews>
    <sheetView showGridLines="0" tabSelected="1" view="pageBreakPreview" zoomScaleNormal="100" zoomScaleSheetLayoutView="100" workbookViewId="0">
      <selection activeCell="D203" sqref="D203"/>
    </sheetView>
  </sheetViews>
  <sheetFormatPr defaultColWidth="12.5" defaultRowHeight="18" customHeight="1" x14ac:dyDescent="0.25"/>
  <cols>
    <col min="1" max="1" width="30.625" style="3" customWidth="1"/>
    <col min="2" max="2" width="10.5" style="5" customWidth="1"/>
    <col min="3" max="16384" width="12.5" style="3"/>
  </cols>
  <sheetData>
    <row r="1" spans="1:2" ht="18" customHeight="1" x14ac:dyDescent="0.25">
      <c r="A1" s="35" t="s">
        <v>114</v>
      </c>
    </row>
    <row r="2" spans="1:2" ht="18" customHeight="1" x14ac:dyDescent="0.25">
      <c r="A2" s="36" t="s">
        <v>318</v>
      </c>
    </row>
    <row r="3" spans="1:2" ht="18" customHeight="1" x14ac:dyDescent="0.25">
      <c r="A3" s="36"/>
    </row>
    <row r="4" spans="1:2" ht="18" customHeight="1" x14ac:dyDescent="0.25">
      <c r="A4" s="37"/>
    </row>
    <row r="5" spans="1:2" ht="18" customHeight="1" x14ac:dyDescent="0.25">
      <c r="A5" s="8"/>
      <c r="B5" s="30"/>
    </row>
    <row r="6" spans="1:2" ht="18" customHeight="1" x14ac:dyDescent="0.25">
      <c r="A6" s="8"/>
      <c r="B6" s="30"/>
    </row>
    <row r="7" spans="1:2" ht="18" customHeight="1" x14ac:dyDescent="0.25">
      <c r="A7" s="8"/>
      <c r="B7" s="30"/>
    </row>
    <row r="8" spans="1:2" ht="18" customHeight="1" x14ac:dyDescent="0.25">
      <c r="A8" s="2" t="s">
        <v>0</v>
      </c>
      <c r="B8" s="32"/>
    </row>
    <row r="9" spans="1:2" ht="18" customHeight="1" x14ac:dyDescent="0.25">
      <c r="B9" s="33"/>
    </row>
    <row r="10" spans="1:2" ht="18" customHeight="1" x14ac:dyDescent="0.25">
      <c r="A10" s="4" t="s">
        <v>1</v>
      </c>
      <c r="B10" s="34">
        <f>SUM(B90)</f>
        <v>673966</v>
      </c>
    </row>
    <row r="11" spans="1:2" ht="18" customHeight="1" x14ac:dyDescent="0.25">
      <c r="A11" s="4" t="s">
        <v>2</v>
      </c>
      <c r="B11" s="34">
        <f>SUM(B91)</f>
        <v>429699</v>
      </c>
    </row>
    <row r="12" spans="1:2" ht="18" customHeight="1" x14ac:dyDescent="0.25">
      <c r="A12" s="2" t="s">
        <v>3</v>
      </c>
      <c r="B12" s="6">
        <f t="shared" ref="B12" si="0">B10-B11</f>
        <v>244267</v>
      </c>
    </row>
    <row r="14" spans="1:2" ht="18" customHeight="1" x14ac:dyDescent="0.25">
      <c r="A14" s="4" t="s">
        <v>83</v>
      </c>
      <c r="B14" s="34">
        <f>SUM(B110)</f>
        <v>155000</v>
      </c>
    </row>
    <row r="15" spans="1:2" ht="18" customHeight="1" x14ac:dyDescent="0.25">
      <c r="A15" s="4" t="s">
        <v>5</v>
      </c>
      <c r="B15" s="34">
        <f>SUM(B111)</f>
        <v>78000</v>
      </c>
    </row>
    <row r="16" spans="1:2" ht="18" customHeight="1" x14ac:dyDescent="0.25">
      <c r="A16" s="2" t="s">
        <v>92</v>
      </c>
      <c r="B16" s="6">
        <f t="shared" ref="B16" si="1">B14-B15</f>
        <v>77000</v>
      </c>
    </row>
    <row r="18" spans="1:2" ht="18" customHeight="1" x14ac:dyDescent="0.25">
      <c r="A18" s="4" t="s">
        <v>6</v>
      </c>
      <c r="B18" s="34">
        <f>SUM(B135)</f>
        <v>544000</v>
      </c>
    </row>
    <row r="19" spans="1:2" ht="18" customHeight="1" x14ac:dyDescent="0.25">
      <c r="A19" s="4" t="s">
        <v>7</v>
      </c>
      <c r="B19" s="34">
        <f>SUM(B136)</f>
        <v>334000</v>
      </c>
    </row>
    <row r="20" spans="1:2" ht="18" customHeight="1" x14ac:dyDescent="0.25">
      <c r="A20" s="2" t="s">
        <v>8</v>
      </c>
      <c r="B20" s="6">
        <f t="shared" ref="B20" si="2">B18-B19</f>
        <v>210000</v>
      </c>
    </row>
    <row r="22" spans="1:2" ht="18" customHeight="1" x14ac:dyDescent="0.25">
      <c r="A22" s="4" t="s">
        <v>9</v>
      </c>
      <c r="B22" s="34">
        <f>SUM(B176)</f>
        <v>397100</v>
      </c>
    </row>
    <row r="23" spans="1:2" ht="18" customHeight="1" x14ac:dyDescent="0.25">
      <c r="A23" s="4" t="s">
        <v>10</v>
      </c>
      <c r="B23" s="34">
        <f>SUM(B177)</f>
        <v>297100</v>
      </c>
    </row>
    <row r="24" spans="1:2" ht="18" customHeight="1" x14ac:dyDescent="0.25">
      <c r="A24" s="2" t="s">
        <v>11</v>
      </c>
      <c r="B24" s="6">
        <f t="shared" ref="B24" si="3">B22-B23</f>
        <v>100000</v>
      </c>
    </row>
    <row r="25" spans="1:2" ht="18" customHeight="1" x14ac:dyDescent="0.25">
      <c r="A25" s="2"/>
    </row>
    <row r="26" spans="1:2" ht="18" customHeight="1" x14ac:dyDescent="0.25">
      <c r="A26" s="4" t="s">
        <v>287</v>
      </c>
    </row>
    <row r="27" spans="1:2" ht="18" customHeight="1" x14ac:dyDescent="0.25">
      <c r="A27" s="3" t="s">
        <v>76</v>
      </c>
    </row>
    <row r="28" spans="1:2" ht="18" customHeight="1" x14ac:dyDescent="0.25">
      <c r="A28" s="2" t="s">
        <v>319</v>
      </c>
      <c r="B28" s="12"/>
    </row>
    <row r="29" spans="1:2" ht="18" customHeight="1" x14ac:dyDescent="0.25">
      <c r="A29" s="2"/>
    </row>
    <row r="30" spans="1:2" ht="18" customHeight="1" x14ac:dyDescent="0.25">
      <c r="A30" s="4" t="s">
        <v>291</v>
      </c>
      <c r="B30" s="5">
        <f>SUM(B196)</f>
        <v>13200</v>
      </c>
    </row>
    <row r="31" spans="1:2" ht="18" customHeight="1" x14ac:dyDescent="0.25">
      <c r="A31" s="3" t="s">
        <v>161</v>
      </c>
      <c r="B31" s="5">
        <f>SUM(B197,B198)</f>
        <v>1500</v>
      </c>
    </row>
    <row r="32" spans="1:2" ht="18" customHeight="1" x14ac:dyDescent="0.25">
      <c r="A32" s="2" t="s">
        <v>162</v>
      </c>
      <c r="B32" s="12">
        <f>B30-B31</f>
        <v>11700</v>
      </c>
    </row>
    <row r="33" spans="1:3" ht="18" customHeight="1" x14ac:dyDescent="0.25">
      <c r="A33" s="2"/>
    </row>
    <row r="34" spans="1:3" ht="18" customHeight="1" x14ac:dyDescent="0.25">
      <c r="A34" s="3" t="s">
        <v>53</v>
      </c>
      <c r="B34" s="33">
        <f>SUM(B10+B14+B18+B22+B30)</f>
        <v>1783266</v>
      </c>
    </row>
    <row r="35" spans="1:3" ht="18" customHeight="1" x14ac:dyDescent="0.25">
      <c r="A35" s="4" t="s">
        <v>54</v>
      </c>
      <c r="B35" s="34">
        <f>B23+B19+B15+B11+B31</f>
        <v>1140299</v>
      </c>
    </row>
    <row r="36" spans="1:3" ht="18" customHeight="1" x14ac:dyDescent="0.25">
      <c r="A36" s="2" t="s">
        <v>51</v>
      </c>
      <c r="B36" s="32">
        <f t="shared" ref="B36" si="4">SUM(B34-B35)</f>
        <v>642967</v>
      </c>
    </row>
    <row r="37" spans="1:3" ht="18" customHeight="1" x14ac:dyDescent="0.25">
      <c r="A37" s="4" t="s">
        <v>52</v>
      </c>
      <c r="B37" s="12">
        <f>B251</f>
        <v>-598652</v>
      </c>
    </row>
    <row r="38" spans="1:3" ht="18" customHeight="1" x14ac:dyDescent="0.25">
      <c r="A38" s="4" t="s">
        <v>288</v>
      </c>
      <c r="B38" s="5">
        <v>0</v>
      </c>
    </row>
    <row r="39" spans="1:3" ht="18" customHeight="1" x14ac:dyDescent="0.25">
      <c r="A39" s="3" t="s">
        <v>109</v>
      </c>
      <c r="B39" s="5">
        <f>SUM(B216)</f>
        <v>-56050</v>
      </c>
    </row>
    <row r="40" spans="1:3" ht="18" customHeight="1" x14ac:dyDescent="0.25">
      <c r="A40" s="3" t="s">
        <v>290</v>
      </c>
    </row>
    <row r="41" spans="1:3" ht="18" customHeight="1" x14ac:dyDescent="0.25">
      <c r="A41" s="3" t="s">
        <v>289</v>
      </c>
      <c r="B41" s="5">
        <f t="shared" ref="B41" si="5">SUM(B36:B40)</f>
        <v>-11735</v>
      </c>
    </row>
    <row r="42" spans="1:3" ht="18" customHeight="1" x14ac:dyDescent="0.25">
      <c r="A42" s="3" t="s">
        <v>316</v>
      </c>
      <c r="B42" s="5">
        <v>4000</v>
      </c>
      <c r="C42" s="40"/>
    </row>
    <row r="43" spans="1:3" ht="18" customHeight="1" x14ac:dyDescent="0.25">
      <c r="A43" s="2" t="s">
        <v>12</v>
      </c>
      <c r="B43" s="6">
        <f>SUM(B36+B37+B39+B38+B42+B40)</f>
        <v>-7735</v>
      </c>
      <c r="C43" s="40"/>
    </row>
    <row r="44" spans="1:3" ht="18" customHeight="1" x14ac:dyDescent="0.25">
      <c r="A44" s="5"/>
    </row>
    <row r="45" spans="1:3" ht="18" customHeight="1" x14ac:dyDescent="0.25">
      <c r="A45" s="2"/>
    </row>
    <row r="46" spans="1:3" ht="18" customHeight="1" x14ac:dyDescent="0.25">
      <c r="A46" s="7"/>
    </row>
    <row r="47" spans="1:3" ht="18" customHeight="1" x14ac:dyDescent="0.25">
      <c r="A47" s="8"/>
      <c r="B47" s="30"/>
    </row>
    <row r="48" spans="1:3" ht="18" customHeight="1" x14ac:dyDescent="0.25">
      <c r="A48" s="8"/>
      <c r="B48" s="30"/>
    </row>
    <row r="49" spans="1:3" ht="18" customHeight="1" x14ac:dyDescent="0.25">
      <c r="A49" s="8"/>
      <c r="B49" s="30"/>
    </row>
    <row r="50" spans="1:3" ht="18" customHeight="1" x14ac:dyDescent="0.25">
      <c r="A50" s="2" t="s">
        <v>168</v>
      </c>
      <c r="B50" s="31"/>
      <c r="C50" s="40"/>
    </row>
    <row r="51" spans="1:3" ht="18" customHeight="1" x14ac:dyDescent="0.25">
      <c r="A51" s="3" t="s">
        <v>57</v>
      </c>
      <c r="C51" s="40"/>
    </row>
    <row r="52" spans="1:3" ht="18" customHeight="1" x14ac:dyDescent="0.25">
      <c r="A52" s="4" t="s">
        <v>1</v>
      </c>
      <c r="B52" s="5">
        <v>179966</v>
      </c>
      <c r="C52" s="40"/>
    </row>
    <row r="53" spans="1:3" ht="18" customHeight="1" x14ac:dyDescent="0.25">
      <c r="A53" s="4" t="s">
        <v>2</v>
      </c>
      <c r="B53" s="5">
        <v>69699</v>
      </c>
      <c r="C53" s="40"/>
    </row>
    <row r="54" spans="1:3" ht="18" customHeight="1" x14ac:dyDescent="0.25">
      <c r="A54" s="3" t="s">
        <v>56</v>
      </c>
      <c r="B54" s="5">
        <v>51000</v>
      </c>
      <c r="C54" s="40"/>
    </row>
    <row r="55" spans="1:3" ht="18" customHeight="1" x14ac:dyDescent="0.25">
      <c r="A55" s="2" t="s">
        <v>14</v>
      </c>
      <c r="B55" s="6">
        <f t="shared" ref="B55" si="6">B52-(B53+B54)</f>
        <v>59267</v>
      </c>
      <c r="C55" s="40"/>
    </row>
    <row r="57" spans="1:3" ht="18" customHeight="1" x14ac:dyDescent="0.25">
      <c r="A57" s="3" t="s">
        <v>58</v>
      </c>
    </row>
    <row r="58" spans="1:3" ht="18" customHeight="1" x14ac:dyDescent="0.25">
      <c r="A58" s="4" t="s">
        <v>91</v>
      </c>
      <c r="B58" s="5">
        <v>182000</v>
      </c>
      <c r="C58" s="40"/>
    </row>
    <row r="59" spans="1:3" ht="18" customHeight="1" x14ac:dyDescent="0.25">
      <c r="A59" s="4" t="s">
        <v>2</v>
      </c>
      <c r="B59" s="5">
        <v>70000</v>
      </c>
      <c r="C59" s="40"/>
    </row>
    <row r="60" spans="1:3" ht="18" customHeight="1" x14ac:dyDescent="0.25">
      <c r="A60" s="3" t="s">
        <v>56</v>
      </c>
      <c r="B60" s="5">
        <v>52000</v>
      </c>
    </row>
    <row r="61" spans="1:3" ht="18" customHeight="1" x14ac:dyDescent="0.25">
      <c r="A61" s="2" t="s">
        <v>84</v>
      </c>
      <c r="B61" s="6">
        <f t="shared" ref="B61" si="7">B58-(B59+B60)</f>
        <v>60000</v>
      </c>
    </row>
    <row r="63" spans="1:3" ht="18" customHeight="1" x14ac:dyDescent="0.25">
      <c r="A63" s="3" t="s">
        <v>59</v>
      </c>
    </row>
    <row r="64" spans="1:3" ht="18" customHeight="1" x14ac:dyDescent="0.25">
      <c r="A64" s="4" t="s">
        <v>1</v>
      </c>
      <c r="B64" s="5">
        <v>188000</v>
      </c>
    </row>
    <row r="65" spans="1:2" ht="18" customHeight="1" x14ac:dyDescent="0.25">
      <c r="A65" s="4" t="s">
        <v>2</v>
      </c>
      <c r="B65" s="5">
        <v>74000</v>
      </c>
    </row>
    <row r="66" spans="1:2" ht="18" customHeight="1" x14ac:dyDescent="0.25">
      <c r="A66" s="3" t="s">
        <v>56</v>
      </c>
      <c r="B66" s="5">
        <v>52000</v>
      </c>
    </row>
    <row r="67" spans="1:2" ht="18" customHeight="1" x14ac:dyDescent="0.25">
      <c r="A67" s="2" t="s">
        <v>13</v>
      </c>
      <c r="B67" s="6">
        <f t="shared" ref="B67" si="8">B64-(B65+B66)</f>
        <v>62000</v>
      </c>
    </row>
    <row r="68" spans="1:2" ht="18" customHeight="1" x14ac:dyDescent="0.25">
      <c r="A68" s="2"/>
    </row>
    <row r="69" spans="1:2" ht="18" customHeight="1" x14ac:dyDescent="0.25">
      <c r="A69" s="4" t="s">
        <v>62</v>
      </c>
      <c r="B69" s="5">
        <v>18000</v>
      </c>
    </row>
    <row r="70" spans="1:2" ht="18" customHeight="1" x14ac:dyDescent="0.25">
      <c r="A70" s="4" t="s">
        <v>63</v>
      </c>
      <c r="B70" s="5">
        <v>9000</v>
      </c>
    </row>
    <row r="71" spans="1:2" ht="18" customHeight="1" x14ac:dyDescent="0.25">
      <c r="A71" s="2" t="s">
        <v>64</v>
      </c>
      <c r="B71" s="6">
        <f t="shared" ref="B71" si="9">SUM(B69-B70)</f>
        <v>9000</v>
      </c>
    </row>
    <row r="72" spans="1:2" ht="18" customHeight="1" x14ac:dyDescent="0.25">
      <c r="A72" s="2"/>
      <c r="B72" s="6"/>
    </row>
    <row r="73" spans="1:2" ht="18" customHeight="1" x14ac:dyDescent="0.25">
      <c r="A73" s="3" t="s">
        <v>123</v>
      </c>
      <c r="B73" s="5">
        <v>9000</v>
      </c>
    </row>
    <row r="74" spans="1:2" ht="18" customHeight="1" x14ac:dyDescent="0.25">
      <c r="A74" s="3" t="s">
        <v>124</v>
      </c>
      <c r="B74" s="5">
        <v>4000</v>
      </c>
    </row>
    <row r="75" spans="1:2" ht="18" customHeight="1" x14ac:dyDescent="0.25">
      <c r="A75" s="8" t="s">
        <v>125</v>
      </c>
      <c r="B75" s="6">
        <f t="shared" ref="B75" si="10">SUM(B73-B74)</f>
        <v>5000</v>
      </c>
    </row>
    <row r="76" spans="1:2" ht="18" customHeight="1" x14ac:dyDescent="0.25">
      <c r="A76" s="2"/>
      <c r="B76" s="6"/>
    </row>
    <row r="77" spans="1:2" ht="18" customHeight="1" x14ac:dyDescent="0.25">
      <c r="A77" s="3" t="s">
        <v>120</v>
      </c>
      <c r="B77" s="5">
        <v>15000</v>
      </c>
    </row>
    <row r="78" spans="1:2" ht="18" customHeight="1" x14ac:dyDescent="0.25">
      <c r="A78" s="3" t="s">
        <v>119</v>
      </c>
      <c r="B78" s="5">
        <v>13000</v>
      </c>
    </row>
    <row r="79" spans="1:2" ht="18" customHeight="1" x14ac:dyDescent="0.25">
      <c r="A79" s="8" t="s">
        <v>93</v>
      </c>
      <c r="B79" s="6">
        <f t="shared" ref="B79" si="11">SUM(B77-B78)</f>
        <v>2000</v>
      </c>
    </row>
    <row r="80" spans="1:2" ht="18" customHeight="1" x14ac:dyDescent="0.25">
      <c r="A80" s="8"/>
      <c r="B80" s="6"/>
    </row>
    <row r="81" spans="1:2" ht="18" customHeight="1" x14ac:dyDescent="0.25">
      <c r="A81" s="3" t="s">
        <v>110</v>
      </c>
      <c r="B81" s="5">
        <v>8000</v>
      </c>
    </row>
    <row r="82" spans="1:2" ht="18" customHeight="1" x14ac:dyDescent="0.25">
      <c r="A82" s="3" t="s">
        <v>111</v>
      </c>
      <c r="B82" s="5">
        <v>6000</v>
      </c>
    </row>
    <row r="83" spans="1:2" ht="18" customHeight="1" x14ac:dyDescent="0.25">
      <c r="A83" s="8" t="s">
        <v>101</v>
      </c>
      <c r="B83" s="6">
        <f t="shared" ref="B83" si="12">SUM(B81-B82)</f>
        <v>2000</v>
      </c>
    </row>
    <row r="85" spans="1:2" ht="18" customHeight="1" x14ac:dyDescent="0.25">
      <c r="A85" s="3" t="s">
        <v>77</v>
      </c>
      <c r="B85" s="5">
        <v>74000</v>
      </c>
    </row>
    <row r="86" spans="1:2" ht="18" customHeight="1" x14ac:dyDescent="0.25">
      <c r="A86" s="3" t="s">
        <v>78</v>
      </c>
      <c r="B86" s="5">
        <v>29000</v>
      </c>
    </row>
    <row r="87" spans="1:2" ht="18" customHeight="1" x14ac:dyDescent="0.25">
      <c r="A87" s="8" t="s">
        <v>79</v>
      </c>
      <c r="B87" s="6">
        <f t="shared" ref="B87" si="13">SUM(B85-B86)</f>
        <v>45000</v>
      </c>
    </row>
    <row r="88" spans="1:2" ht="18" customHeight="1" x14ac:dyDescent="0.25">
      <c r="A88" s="8"/>
      <c r="B88" s="6"/>
    </row>
    <row r="89" spans="1:2" ht="18" customHeight="1" x14ac:dyDescent="0.25">
      <c r="A89" s="2" t="s">
        <v>175</v>
      </c>
    </row>
    <row r="90" spans="1:2" ht="18" customHeight="1" x14ac:dyDescent="0.25">
      <c r="A90" s="4" t="s">
        <v>15</v>
      </c>
      <c r="B90" s="34">
        <f t="shared" ref="B90" si="14">SUM(B52,B58,B64,B69,B85,B77,B81,B73)</f>
        <v>673966</v>
      </c>
    </row>
    <row r="91" spans="1:2" ht="18" customHeight="1" x14ac:dyDescent="0.25">
      <c r="A91" s="4" t="s">
        <v>16</v>
      </c>
      <c r="B91" s="34">
        <f t="shared" ref="B91" si="15">SUM(B53+B54+B59+B60+B65+B66+B70,B86,B78,B82,B74)</f>
        <v>429699</v>
      </c>
    </row>
    <row r="92" spans="1:2" ht="18" customHeight="1" x14ac:dyDescent="0.25">
      <c r="A92" s="2" t="s">
        <v>17</v>
      </c>
      <c r="B92" s="6">
        <f t="shared" ref="B92" si="16">B90-B91</f>
        <v>244267</v>
      </c>
    </row>
    <row r="93" spans="1:2" ht="18" customHeight="1" x14ac:dyDescent="0.25">
      <c r="A93" s="7"/>
    </row>
    <row r="94" spans="1:2" s="9" customFormat="1" ht="18" customHeight="1" x14ac:dyDescent="0.25">
      <c r="A94" s="7"/>
      <c r="B94" s="5"/>
    </row>
    <row r="95" spans="1:2" s="9" customFormat="1" ht="18" customHeight="1" x14ac:dyDescent="0.25">
      <c r="A95" s="3"/>
      <c r="B95" s="30"/>
    </row>
    <row r="96" spans="1:2" ht="18" customHeight="1" x14ac:dyDescent="0.25">
      <c r="B96" s="30"/>
    </row>
    <row r="97" spans="1:2" ht="18" customHeight="1" x14ac:dyDescent="0.25">
      <c r="B97" s="30"/>
    </row>
    <row r="98" spans="1:2" ht="18" customHeight="1" x14ac:dyDescent="0.25">
      <c r="A98" s="2" t="s">
        <v>169</v>
      </c>
    </row>
    <row r="99" spans="1:2" ht="18" customHeight="1" x14ac:dyDescent="0.25">
      <c r="A99" s="3" t="s">
        <v>67</v>
      </c>
    </row>
    <row r="100" spans="1:2" ht="18" customHeight="1" x14ac:dyDescent="0.25">
      <c r="A100" s="4" t="s">
        <v>4</v>
      </c>
      <c r="B100" s="5">
        <v>75000</v>
      </c>
    </row>
    <row r="101" spans="1:2" ht="18" customHeight="1" x14ac:dyDescent="0.25">
      <c r="A101" s="4" t="s">
        <v>5</v>
      </c>
      <c r="B101" s="5">
        <v>38000</v>
      </c>
    </row>
    <row r="102" spans="1:2" ht="18" customHeight="1" x14ac:dyDescent="0.25">
      <c r="A102" s="2" t="s">
        <v>65</v>
      </c>
      <c r="B102" s="6">
        <f>SUM(B100-B101)</f>
        <v>37000</v>
      </c>
    </row>
    <row r="104" spans="1:2" ht="18" customHeight="1" x14ac:dyDescent="0.25">
      <c r="A104" s="3" t="s">
        <v>68</v>
      </c>
    </row>
    <row r="105" spans="1:2" ht="18" customHeight="1" x14ac:dyDescent="0.25">
      <c r="A105" s="4" t="s">
        <v>4</v>
      </c>
      <c r="B105" s="5">
        <v>80000</v>
      </c>
    </row>
    <row r="106" spans="1:2" ht="18" customHeight="1" x14ac:dyDescent="0.25">
      <c r="A106" s="4" t="s">
        <v>5</v>
      </c>
      <c r="B106" s="5">
        <v>40000</v>
      </c>
    </row>
    <row r="107" spans="1:2" ht="18" customHeight="1" x14ac:dyDescent="0.25">
      <c r="A107" s="2" t="s">
        <v>66</v>
      </c>
      <c r="B107" s="6">
        <f t="shared" ref="B107" si="17">B105-B106</f>
        <v>40000</v>
      </c>
    </row>
    <row r="109" spans="1:2" ht="18" customHeight="1" x14ac:dyDescent="0.25">
      <c r="A109" s="2" t="s">
        <v>174</v>
      </c>
    </row>
    <row r="110" spans="1:2" ht="18" customHeight="1" x14ac:dyDescent="0.25">
      <c r="A110" s="4" t="s">
        <v>15</v>
      </c>
      <c r="B110" s="34">
        <f t="shared" ref="B110" si="18">B100+B105</f>
        <v>155000</v>
      </c>
    </row>
    <row r="111" spans="1:2" ht="18" customHeight="1" x14ac:dyDescent="0.25">
      <c r="A111" s="4" t="s">
        <v>16</v>
      </c>
      <c r="B111" s="34">
        <f t="shared" ref="B111" si="19">+B101+B106</f>
        <v>78000</v>
      </c>
    </row>
    <row r="112" spans="1:2" ht="18" customHeight="1" x14ac:dyDescent="0.25">
      <c r="A112" s="2" t="s">
        <v>17</v>
      </c>
      <c r="B112" s="6">
        <f t="shared" ref="B112" si="20">SUM(B110-B111)</f>
        <v>77000</v>
      </c>
    </row>
    <row r="113" spans="1:3" ht="18" customHeight="1" x14ac:dyDescent="0.25">
      <c r="A113" s="2"/>
      <c r="B113" s="10"/>
    </row>
    <row r="114" spans="1:3" ht="18" customHeight="1" x14ac:dyDescent="0.25">
      <c r="B114" s="30"/>
    </row>
    <row r="115" spans="1:3" ht="18" customHeight="1" x14ac:dyDescent="0.25">
      <c r="B115" s="30"/>
    </row>
    <row r="116" spans="1:3" ht="18" customHeight="1" x14ac:dyDescent="0.25">
      <c r="B116" s="30"/>
    </row>
    <row r="117" spans="1:3" ht="18" customHeight="1" x14ac:dyDescent="0.25">
      <c r="A117" s="2" t="s">
        <v>18</v>
      </c>
    </row>
    <row r="118" spans="1:3" ht="18" customHeight="1" x14ac:dyDescent="0.25">
      <c r="A118" s="3" t="s">
        <v>293</v>
      </c>
      <c r="B118" s="5">
        <v>19000</v>
      </c>
    </row>
    <row r="119" spans="1:3" ht="18" customHeight="1" x14ac:dyDescent="0.25">
      <c r="A119" s="3" t="s">
        <v>294</v>
      </c>
      <c r="B119" s="5">
        <v>17000</v>
      </c>
    </row>
    <row r="120" spans="1:3" ht="18" customHeight="1" x14ac:dyDescent="0.25">
      <c r="A120" s="8" t="s">
        <v>295</v>
      </c>
      <c r="B120" s="6">
        <f t="shared" ref="B120" si="21">B118-B119</f>
        <v>2000</v>
      </c>
    </row>
    <row r="122" spans="1:3" ht="18" customHeight="1" x14ac:dyDescent="0.25">
      <c r="A122" s="4" t="s">
        <v>115</v>
      </c>
      <c r="B122" s="5">
        <v>380000</v>
      </c>
      <c r="C122" s="40"/>
    </row>
    <row r="123" spans="1:3" ht="18" customHeight="1" x14ac:dyDescent="0.25">
      <c r="A123" s="4" t="s">
        <v>116</v>
      </c>
      <c r="B123" s="5">
        <v>246000</v>
      </c>
      <c r="C123" s="40"/>
    </row>
    <row r="124" spans="1:3" ht="18" customHeight="1" x14ac:dyDescent="0.25">
      <c r="A124" s="2" t="s">
        <v>81</v>
      </c>
      <c r="B124" s="6">
        <f t="shared" ref="B124" si="22">B122-B123</f>
        <v>134000</v>
      </c>
      <c r="C124" s="40"/>
    </row>
    <row r="125" spans="1:3" ht="18" customHeight="1" x14ac:dyDescent="0.25">
      <c r="A125" s="2"/>
      <c r="B125" s="6"/>
      <c r="C125" s="40"/>
    </row>
    <row r="126" spans="1:3" ht="18" customHeight="1" x14ac:dyDescent="0.25">
      <c r="A126" s="4" t="s">
        <v>297</v>
      </c>
      <c r="B126" s="5">
        <v>20000</v>
      </c>
      <c r="C126" s="40"/>
    </row>
    <row r="127" spans="1:3" ht="18" customHeight="1" x14ac:dyDescent="0.25">
      <c r="A127" s="4" t="s">
        <v>298</v>
      </c>
      <c r="B127" s="5">
        <v>11000</v>
      </c>
      <c r="C127" s="40"/>
    </row>
    <row r="128" spans="1:3" ht="18" customHeight="1" x14ac:dyDescent="0.25">
      <c r="A128" s="2" t="s">
        <v>296</v>
      </c>
      <c r="B128" s="6">
        <f t="shared" ref="B128" si="23">B126-B127</f>
        <v>9000</v>
      </c>
      <c r="C128" s="40"/>
    </row>
    <row r="129" spans="1:2" ht="18" customHeight="1" x14ac:dyDescent="0.25">
      <c r="A129" s="2"/>
      <c r="B129" s="6"/>
    </row>
    <row r="130" spans="1:2" ht="18" customHeight="1" x14ac:dyDescent="0.25">
      <c r="A130" s="4" t="s">
        <v>98</v>
      </c>
      <c r="B130" s="5">
        <v>125000</v>
      </c>
    </row>
    <row r="131" spans="1:2" ht="18" customHeight="1" x14ac:dyDescent="0.25">
      <c r="A131" s="4" t="s">
        <v>99</v>
      </c>
      <c r="B131" s="5">
        <v>60000</v>
      </c>
    </row>
    <row r="132" spans="1:2" ht="18" customHeight="1" x14ac:dyDescent="0.25">
      <c r="A132" s="2" t="s">
        <v>95</v>
      </c>
      <c r="B132" s="6">
        <f t="shared" ref="B132" si="24">B130-B131</f>
        <v>65000</v>
      </c>
    </row>
    <row r="133" spans="1:2" ht="18" customHeight="1" x14ac:dyDescent="0.25">
      <c r="A133" s="2"/>
      <c r="B133" s="6"/>
    </row>
    <row r="134" spans="1:2" ht="18" customHeight="1" x14ac:dyDescent="0.25">
      <c r="A134" s="2" t="s">
        <v>170</v>
      </c>
    </row>
    <row r="135" spans="1:2" ht="18" customHeight="1" x14ac:dyDescent="0.25">
      <c r="A135" s="4" t="s">
        <v>15</v>
      </c>
      <c r="B135" s="34">
        <f>B118+B122+B126+B130</f>
        <v>544000</v>
      </c>
    </row>
    <row r="136" spans="1:2" ht="18" customHeight="1" x14ac:dyDescent="0.25">
      <c r="A136" s="4" t="s">
        <v>16</v>
      </c>
      <c r="B136" s="34">
        <f>B119+B123+B127+B131</f>
        <v>334000</v>
      </c>
    </row>
    <row r="137" spans="1:2" ht="18" customHeight="1" x14ac:dyDescent="0.25">
      <c r="A137" s="2" t="s">
        <v>17</v>
      </c>
      <c r="B137" s="6">
        <f>B120+B124+B128+B132</f>
        <v>210000</v>
      </c>
    </row>
    <row r="138" spans="1:2" ht="18" customHeight="1" x14ac:dyDescent="0.25">
      <c r="A138" s="2"/>
      <c r="B138" s="11"/>
    </row>
    <row r="139" spans="1:2" ht="18" customHeight="1" x14ac:dyDescent="0.25">
      <c r="B139" s="30"/>
    </row>
    <row r="140" spans="1:2" ht="18" customHeight="1" x14ac:dyDescent="0.25">
      <c r="B140" s="30"/>
    </row>
    <row r="141" spans="1:2" ht="18" customHeight="1" x14ac:dyDescent="0.25">
      <c r="B141" s="30"/>
    </row>
    <row r="142" spans="1:2" ht="18" customHeight="1" x14ac:dyDescent="0.25">
      <c r="A142" s="2" t="s">
        <v>19</v>
      </c>
    </row>
    <row r="143" spans="1:2" ht="18" customHeight="1" x14ac:dyDescent="0.25">
      <c r="A143" s="4" t="s">
        <v>20</v>
      </c>
      <c r="B143" s="5">
        <v>15000</v>
      </c>
    </row>
    <row r="144" spans="1:2" ht="18" customHeight="1" x14ac:dyDescent="0.25">
      <c r="A144" s="4" t="s">
        <v>21</v>
      </c>
      <c r="B144" s="5">
        <v>10000</v>
      </c>
    </row>
    <row r="145" spans="1:2" ht="18" customHeight="1" x14ac:dyDescent="0.25">
      <c r="A145" s="2" t="s">
        <v>22</v>
      </c>
      <c r="B145" s="6">
        <f t="shared" ref="B145" si="25">B143-B144</f>
        <v>5000</v>
      </c>
    </row>
    <row r="146" spans="1:2" ht="18" customHeight="1" x14ac:dyDescent="0.25">
      <c r="A146" s="2"/>
    </row>
    <row r="147" spans="1:2" ht="18" customHeight="1" x14ac:dyDescent="0.25">
      <c r="A147" s="4" t="s">
        <v>85</v>
      </c>
      <c r="B147" s="5">
        <v>33000</v>
      </c>
    </row>
    <row r="148" spans="1:2" ht="18" customHeight="1" x14ac:dyDescent="0.25">
      <c r="A148" s="4" t="s">
        <v>86</v>
      </c>
      <c r="B148" s="5">
        <v>25000</v>
      </c>
    </row>
    <row r="149" spans="1:2" ht="18" customHeight="1" x14ac:dyDescent="0.25">
      <c r="A149" s="2" t="s">
        <v>87</v>
      </c>
      <c r="B149" s="6">
        <f t="shared" ref="B149" si="26">B147-B148</f>
        <v>8000</v>
      </c>
    </row>
    <row r="150" spans="1:2" ht="18" customHeight="1" x14ac:dyDescent="0.25">
      <c r="A150" s="2"/>
    </row>
    <row r="151" spans="1:2" ht="18" customHeight="1" x14ac:dyDescent="0.25">
      <c r="A151" s="4" t="s">
        <v>88</v>
      </c>
      <c r="B151" s="5">
        <v>210000</v>
      </c>
    </row>
    <row r="152" spans="1:2" ht="18" customHeight="1" x14ac:dyDescent="0.25">
      <c r="A152" s="4" t="s">
        <v>89</v>
      </c>
      <c r="B152" s="5">
        <v>153000</v>
      </c>
    </row>
    <row r="153" spans="1:2" ht="18" customHeight="1" x14ac:dyDescent="0.25">
      <c r="A153" s="2" t="s">
        <v>90</v>
      </c>
      <c r="B153" s="6">
        <f t="shared" ref="B153" si="27">B151-B152</f>
        <v>57000</v>
      </c>
    </row>
    <row r="155" spans="1:2" ht="18" customHeight="1" x14ac:dyDescent="0.25">
      <c r="A155" s="4" t="s">
        <v>314</v>
      </c>
      <c r="B155" s="5">
        <v>10800</v>
      </c>
    </row>
    <row r="156" spans="1:2" ht="18" customHeight="1" x14ac:dyDescent="0.25">
      <c r="A156" s="4" t="s">
        <v>315</v>
      </c>
      <c r="B156" s="5">
        <v>7000</v>
      </c>
    </row>
    <row r="157" spans="1:2" ht="18" customHeight="1" x14ac:dyDescent="0.25">
      <c r="A157" s="2" t="s">
        <v>24</v>
      </c>
      <c r="B157" s="6">
        <f t="shared" ref="B157" si="28">B155-B156</f>
        <v>3800</v>
      </c>
    </row>
    <row r="159" spans="1:2" ht="18" customHeight="1" x14ac:dyDescent="0.25">
      <c r="A159" s="4" t="s">
        <v>80</v>
      </c>
      <c r="B159" s="5">
        <v>24000</v>
      </c>
    </row>
    <row r="160" spans="1:2" ht="18" customHeight="1" x14ac:dyDescent="0.25">
      <c r="A160" s="4" t="s">
        <v>23</v>
      </c>
      <c r="B160" s="5">
        <v>8000</v>
      </c>
    </row>
    <row r="161" spans="1:2" ht="18" customHeight="1" x14ac:dyDescent="0.25">
      <c r="A161" s="2" t="s">
        <v>24</v>
      </c>
      <c r="B161" s="6">
        <f t="shared" ref="B161" si="29">B159-B160</f>
        <v>16000</v>
      </c>
    </row>
    <row r="163" spans="1:2" ht="18" customHeight="1" x14ac:dyDescent="0.25">
      <c r="A163" s="4" t="s">
        <v>72</v>
      </c>
      <c r="B163" s="5">
        <v>101500</v>
      </c>
    </row>
    <row r="164" spans="1:2" ht="18" customHeight="1" x14ac:dyDescent="0.25">
      <c r="A164" s="4" t="s">
        <v>55</v>
      </c>
      <c r="B164" s="5">
        <v>68100</v>
      </c>
    </row>
    <row r="165" spans="1:2" ht="18" customHeight="1" x14ac:dyDescent="0.25">
      <c r="A165" s="2" t="s">
        <v>71</v>
      </c>
      <c r="B165" s="6">
        <f>SUM(B163-B164)</f>
        <v>33400</v>
      </c>
    </row>
    <row r="167" spans="1:2" ht="18" customHeight="1" x14ac:dyDescent="0.25">
      <c r="A167" s="4" t="s">
        <v>70</v>
      </c>
      <c r="B167" s="5">
        <v>0</v>
      </c>
    </row>
    <row r="168" spans="1:2" ht="18" customHeight="1" x14ac:dyDescent="0.25">
      <c r="A168" s="4" t="s">
        <v>75</v>
      </c>
      <c r="B168" s="5">
        <v>2000</v>
      </c>
    </row>
    <row r="169" spans="1:2" ht="18" customHeight="1" x14ac:dyDescent="0.25">
      <c r="A169" s="2" t="s">
        <v>69</v>
      </c>
      <c r="B169" s="6">
        <f>B167-B168</f>
        <v>-2000</v>
      </c>
    </row>
    <row r="170" spans="1:2" ht="18" customHeight="1" x14ac:dyDescent="0.25">
      <c r="A170" s="2"/>
      <c r="B170" s="6"/>
    </row>
    <row r="171" spans="1:2" ht="18" customHeight="1" x14ac:dyDescent="0.25">
      <c r="A171" s="4" t="s">
        <v>61</v>
      </c>
      <c r="B171" s="5">
        <v>2800</v>
      </c>
    </row>
    <row r="172" spans="1:2" ht="18" customHeight="1" x14ac:dyDescent="0.25">
      <c r="A172" s="4" t="s">
        <v>31</v>
      </c>
      <c r="B172" s="5">
        <v>24000</v>
      </c>
    </row>
    <row r="173" spans="1:2" ht="18" customHeight="1" x14ac:dyDescent="0.25">
      <c r="A173" s="2" t="s">
        <v>32</v>
      </c>
      <c r="B173" s="6">
        <f t="shared" ref="B173" si="30">B171-B172</f>
        <v>-21200</v>
      </c>
    </row>
    <row r="174" spans="1:2" ht="18" customHeight="1" x14ac:dyDescent="0.25">
      <c r="B174" s="6"/>
    </row>
    <row r="175" spans="1:2" ht="18" customHeight="1" x14ac:dyDescent="0.25">
      <c r="A175" s="2" t="s">
        <v>33</v>
      </c>
    </row>
    <row r="176" spans="1:2" ht="18" customHeight="1" x14ac:dyDescent="0.25">
      <c r="A176" s="4" t="s">
        <v>15</v>
      </c>
      <c r="B176" s="34">
        <f>B143+B159+B163+B167+B171+B155+B147+B151</f>
        <v>397100</v>
      </c>
    </row>
    <row r="177" spans="1:2" ht="18" customHeight="1" x14ac:dyDescent="0.25">
      <c r="A177" s="4" t="s">
        <v>16</v>
      </c>
      <c r="B177" s="34">
        <f>B144+B164+B168+B172+B160+B156+B148+B152</f>
        <v>297100</v>
      </c>
    </row>
    <row r="178" spans="1:2" ht="18" customHeight="1" x14ac:dyDescent="0.25">
      <c r="A178" s="2" t="s">
        <v>17</v>
      </c>
      <c r="B178" s="6">
        <f>B176-B177</f>
        <v>100000</v>
      </c>
    </row>
    <row r="179" spans="1:2" ht="18" customHeight="1" x14ac:dyDescent="0.25">
      <c r="A179" s="2"/>
      <c r="B179" s="6"/>
    </row>
    <row r="180" spans="1:2" ht="18" customHeight="1" x14ac:dyDescent="0.25">
      <c r="B180" s="30"/>
    </row>
    <row r="181" spans="1:2" ht="18" customHeight="1" x14ac:dyDescent="0.25">
      <c r="B181" s="30"/>
    </row>
    <row r="182" spans="1:2" ht="18" customHeight="1" x14ac:dyDescent="0.25">
      <c r="A182" s="8" t="s">
        <v>163</v>
      </c>
      <c r="B182" s="30"/>
    </row>
    <row r="183" spans="1:2" ht="18" customHeight="1" x14ac:dyDescent="0.25">
      <c r="A183" s="3" t="s">
        <v>25</v>
      </c>
      <c r="B183" s="5">
        <v>1200</v>
      </c>
    </row>
    <row r="184" spans="1:2" ht="18" customHeight="1" x14ac:dyDescent="0.25">
      <c r="A184" s="3" t="s">
        <v>26</v>
      </c>
      <c r="B184" s="5">
        <v>0</v>
      </c>
    </row>
    <row r="185" spans="1:2" ht="18" customHeight="1" x14ac:dyDescent="0.25">
      <c r="A185" s="8" t="s">
        <v>27</v>
      </c>
      <c r="B185" s="6">
        <f t="shared" ref="B185" si="31">B183-B184</f>
        <v>1200</v>
      </c>
    </row>
    <row r="186" spans="1:2" ht="18" customHeight="1" x14ac:dyDescent="0.25">
      <c r="A186" s="8"/>
      <c r="B186" s="6"/>
    </row>
    <row r="187" spans="1:2" ht="18" customHeight="1" x14ac:dyDescent="0.25">
      <c r="A187" s="4" t="s">
        <v>28</v>
      </c>
      <c r="B187" s="5">
        <v>7000</v>
      </c>
    </row>
    <row r="188" spans="1:2" ht="18" customHeight="1" x14ac:dyDescent="0.25">
      <c r="A188" s="4" t="s">
        <v>29</v>
      </c>
      <c r="B188" s="5">
        <v>500</v>
      </c>
    </row>
    <row r="189" spans="1:2" ht="18" customHeight="1" x14ac:dyDescent="0.25">
      <c r="A189" s="2" t="s">
        <v>30</v>
      </c>
      <c r="B189" s="6">
        <f t="shared" ref="B189" si="32">B187-B188</f>
        <v>6500</v>
      </c>
    </row>
    <row r="191" spans="1:2" ht="18" customHeight="1" x14ac:dyDescent="0.25">
      <c r="A191" s="4" t="s">
        <v>122</v>
      </c>
      <c r="B191" s="5">
        <v>5000</v>
      </c>
    </row>
    <row r="192" spans="1:2" ht="18" customHeight="1" x14ac:dyDescent="0.25">
      <c r="A192" s="4" t="s">
        <v>121</v>
      </c>
      <c r="B192" s="5">
        <v>1000</v>
      </c>
    </row>
    <row r="193" spans="1:2" ht="18" customHeight="1" x14ac:dyDescent="0.25">
      <c r="A193" s="2" t="s">
        <v>100</v>
      </c>
      <c r="B193" s="6">
        <f t="shared" ref="B193" si="33">B191-B192</f>
        <v>4000</v>
      </c>
    </row>
    <row r="194" spans="1:2" ht="18" customHeight="1" x14ac:dyDescent="0.25">
      <c r="A194" s="2"/>
      <c r="B194" s="6"/>
    </row>
    <row r="195" spans="1:2" ht="18" customHeight="1" x14ac:dyDescent="0.25">
      <c r="A195" s="2" t="s">
        <v>171</v>
      </c>
      <c r="B195" s="6"/>
    </row>
    <row r="196" spans="1:2" ht="18" customHeight="1" x14ac:dyDescent="0.25">
      <c r="A196" s="4" t="s">
        <v>172</v>
      </c>
      <c r="B196" s="5">
        <f t="shared" ref="B196" si="34">SUM(B183,B187,B191)</f>
        <v>13200</v>
      </c>
    </row>
    <row r="197" spans="1:2" ht="18" customHeight="1" x14ac:dyDescent="0.25">
      <c r="A197" s="4" t="s">
        <v>117</v>
      </c>
      <c r="B197" s="5">
        <f t="shared" ref="B197" si="35">SUM(B184,B188,B192)</f>
        <v>1500</v>
      </c>
    </row>
    <row r="198" spans="1:2" ht="18" customHeight="1" x14ac:dyDescent="0.25">
      <c r="A198" s="4" t="s">
        <v>292</v>
      </c>
      <c r="B198" s="5">
        <v>0</v>
      </c>
    </row>
    <row r="199" spans="1:2" ht="18" customHeight="1" x14ac:dyDescent="0.25">
      <c r="A199" s="2" t="s">
        <v>173</v>
      </c>
      <c r="B199" s="6">
        <f>SUM(B196-B197-B198)</f>
        <v>11700</v>
      </c>
    </row>
    <row r="200" spans="1:2" ht="18" customHeight="1" x14ac:dyDescent="0.25">
      <c r="A200" s="2"/>
      <c r="B200" s="6"/>
    </row>
    <row r="201" spans="1:2" ht="18" customHeight="1" x14ac:dyDescent="0.25">
      <c r="A201" s="2"/>
      <c r="B201" s="11"/>
    </row>
    <row r="202" spans="1:2" ht="18" customHeight="1" x14ac:dyDescent="0.25">
      <c r="A202" s="8" t="s">
        <v>102</v>
      </c>
      <c r="B202" s="30"/>
    </row>
    <row r="203" spans="1:2" ht="18" customHeight="1" x14ac:dyDescent="0.25">
      <c r="A203" s="8"/>
      <c r="B203" s="30"/>
    </row>
    <row r="204" spans="1:2" ht="18" customHeight="1" x14ac:dyDescent="0.25">
      <c r="B204" s="30"/>
    </row>
    <row r="205" spans="1:2" ht="18" customHeight="1" x14ac:dyDescent="0.25">
      <c r="A205" s="4" t="s">
        <v>106</v>
      </c>
      <c r="B205" s="5">
        <v>-5900</v>
      </c>
    </row>
    <row r="206" spans="1:2" ht="18" customHeight="1" x14ac:dyDescent="0.25">
      <c r="A206" s="4" t="s">
        <v>103</v>
      </c>
      <c r="B206" s="5">
        <v>-900</v>
      </c>
    </row>
    <row r="207" spans="1:2" ht="18" customHeight="1" x14ac:dyDescent="0.25">
      <c r="A207" s="38" t="s">
        <v>108</v>
      </c>
      <c r="B207" s="5">
        <v>-3250</v>
      </c>
    </row>
    <row r="208" spans="1:2" ht="18" customHeight="1" x14ac:dyDescent="0.25">
      <c r="A208" s="4" t="s">
        <v>112</v>
      </c>
      <c r="B208" s="5">
        <v>-1000</v>
      </c>
    </row>
    <row r="209" spans="1:2" ht="18" customHeight="1" x14ac:dyDescent="0.25">
      <c r="A209" s="4" t="s">
        <v>309</v>
      </c>
      <c r="B209" s="5">
        <v>-4000</v>
      </c>
    </row>
    <row r="210" spans="1:2" ht="18" customHeight="1" x14ac:dyDescent="0.25">
      <c r="A210" s="3" t="s">
        <v>166</v>
      </c>
      <c r="B210" s="5">
        <v>-2000</v>
      </c>
    </row>
    <row r="211" spans="1:2" ht="18" customHeight="1" x14ac:dyDescent="0.25">
      <c r="A211" s="3" t="s">
        <v>104</v>
      </c>
      <c r="B211" s="5">
        <v>-6000</v>
      </c>
    </row>
    <row r="212" spans="1:2" ht="18" customHeight="1" x14ac:dyDescent="0.25">
      <c r="A212" s="3" t="s">
        <v>303</v>
      </c>
      <c r="B212" s="5">
        <v>-2500</v>
      </c>
    </row>
    <row r="213" spans="1:2" ht="18" customHeight="1" x14ac:dyDescent="0.25">
      <c r="A213" s="4" t="s">
        <v>176</v>
      </c>
      <c r="B213" s="5">
        <v>-4000</v>
      </c>
    </row>
    <row r="214" spans="1:2" ht="18" customHeight="1" x14ac:dyDescent="0.25">
      <c r="A214" s="3" t="s">
        <v>105</v>
      </c>
      <c r="B214" s="5">
        <v>-1500</v>
      </c>
    </row>
    <row r="215" spans="1:2" ht="18" customHeight="1" x14ac:dyDescent="0.25">
      <c r="A215" s="3" t="s">
        <v>165</v>
      </c>
      <c r="B215" s="5">
        <v>-25000</v>
      </c>
    </row>
    <row r="216" spans="1:2" ht="18" customHeight="1" x14ac:dyDescent="0.25">
      <c r="A216" s="39" t="s">
        <v>107</v>
      </c>
      <c r="B216" s="12">
        <f t="shared" ref="B216" si="36">SUM(B205:B215)</f>
        <v>-56050</v>
      </c>
    </row>
    <row r="217" spans="1:2" ht="18" customHeight="1" x14ac:dyDescent="0.25">
      <c r="A217" s="13"/>
      <c r="B217" s="12"/>
    </row>
    <row r="218" spans="1:2" ht="18" customHeight="1" x14ac:dyDescent="0.25">
      <c r="A218" s="13"/>
      <c r="B218" s="12"/>
    </row>
    <row r="219" spans="1:2" ht="18" customHeight="1" x14ac:dyDescent="0.25">
      <c r="A219" s="13"/>
      <c r="B219" s="12"/>
    </row>
    <row r="220" spans="1:2" ht="18" customHeight="1" x14ac:dyDescent="0.25">
      <c r="A220" s="13"/>
      <c r="B220" s="12"/>
    </row>
    <row r="221" spans="1:2" ht="18" customHeight="1" x14ac:dyDescent="0.25">
      <c r="B221" s="14"/>
    </row>
    <row r="222" spans="1:2" ht="18" customHeight="1" x14ac:dyDescent="0.25">
      <c r="A222" s="2" t="s">
        <v>50</v>
      </c>
    </row>
    <row r="223" spans="1:2" ht="18" customHeight="1" x14ac:dyDescent="0.25">
      <c r="B223" s="30"/>
    </row>
    <row r="224" spans="1:2" ht="18" customHeight="1" x14ac:dyDescent="0.25">
      <c r="B224" s="30"/>
    </row>
    <row r="225" spans="1:3" ht="18" customHeight="1" x14ac:dyDescent="0.25">
      <c r="B225" s="30"/>
    </row>
    <row r="226" spans="1:3" ht="18" customHeight="1" x14ac:dyDescent="0.25">
      <c r="A226" s="4" t="s">
        <v>82</v>
      </c>
      <c r="B226" s="5">
        <v>-5000</v>
      </c>
    </row>
    <row r="227" spans="1:3" ht="18" customHeight="1" x14ac:dyDescent="0.25">
      <c r="A227" s="4" t="s">
        <v>34</v>
      </c>
      <c r="B227" s="5">
        <v>-8850</v>
      </c>
    </row>
    <row r="228" spans="1:3" ht="18" customHeight="1" x14ac:dyDescent="0.25">
      <c r="A228" s="4" t="s">
        <v>35</v>
      </c>
      <c r="B228" s="5">
        <v>-4000</v>
      </c>
    </row>
    <row r="229" spans="1:3" ht="18" customHeight="1" x14ac:dyDescent="0.25">
      <c r="A229" s="38" t="s">
        <v>97</v>
      </c>
      <c r="B229" s="5">
        <v>-700</v>
      </c>
    </row>
    <row r="230" spans="1:3" ht="18" customHeight="1" x14ac:dyDescent="0.25">
      <c r="A230" s="4" t="s">
        <v>36</v>
      </c>
      <c r="B230" s="5">
        <v>-4000</v>
      </c>
    </row>
    <row r="231" spans="1:3" ht="18" customHeight="1" x14ac:dyDescent="0.25">
      <c r="A231" s="4" t="s">
        <v>37</v>
      </c>
      <c r="B231" s="5">
        <v>-1500</v>
      </c>
    </row>
    <row r="232" spans="1:3" ht="18" customHeight="1" x14ac:dyDescent="0.25">
      <c r="A232" s="4" t="s">
        <v>47</v>
      </c>
      <c r="B232" s="5">
        <v>0</v>
      </c>
    </row>
    <row r="233" spans="1:3" ht="18" customHeight="1" x14ac:dyDescent="0.25">
      <c r="A233" s="4" t="s">
        <v>74</v>
      </c>
      <c r="B233" s="5">
        <v>-4000</v>
      </c>
    </row>
    <row r="234" spans="1:3" ht="18" customHeight="1" x14ac:dyDescent="0.25">
      <c r="A234" s="4" t="s">
        <v>38</v>
      </c>
      <c r="B234" s="5">
        <v>-1000</v>
      </c>
    </row>
    <row r="235" spans="1:3" ht="18" customHeight="1" x14ac:dyDescent="0.25">
      <c r="A235" s="4" t="s">
        <v>39</v>
      </c>
      <c r="B235" s="5">
        <v>-6000</v>
      </c>
    </row>
    <row r="236" spans="1:3" ht="18" customHeight="1" x14ac:dyDescent="0.25">
      <c r="A236" s="4" t="s">
        <v>40</v>
      </c>
      <c r="B236" s="5">
        <v>-25000</v>
      </c>
      <c r="C236" s="3" t="s">
        <v>317</v>
      </c>
    </row>
    <row r="237" spans="1:3" ht="18" customHeight="1" x14ac:dyDescent="0.25">
      <c r="A237" s="4" t="s">
        <v>41</v>
      </c>
      <c r="B237" s="5">
        <v>-8500</v>
      </c>
    </row>
    <row r="238" spans="1:3" ht="18" customHeight="1" x14ac:dyDescent="0.25">
      <c r="A238" s="4" t="s">
        <v>46</v>
      </c>
      <c r="B238" s="5">
        <v>-3000</v>
      </c>
    </row>
    <row r="239" spans="1:3" ht="18" customHeight="1" x14ac:dyDescent="0.25">
      <c r="A239" s="4" t="s">
        <v>42</v>
      </c>
      <c r="B239" s="5">
        <v>-7500</v>
      </c>
    </row>
    <row r="240" spans="1:3" ht="18" customHeight="1" x14ac:dyDescent="0.25">
      <c r="A240" s="4" t="s">
        <v>43</v>
      </c>
      <c r="B240" s="5">
        <v>-7500</v>
      </c>
    </row>
    <row r="241" spans="1:2" ht="18" customHeight="1" x14ac:dyDescent="0.25">
      <c r="A241" s="4" t="s">
        <v>164</v>
      </c>
    </row>
    <row r="242" spans="1:2" ht="18" customHeight="1" x14ac:dyDescent="0.25">
      <c r="A242" s="4" t="s">
        <v>49</v>
      </c>
      <c r="B242" s="5">
        <v>-12000</v>
      </c>
    </row>
    <row r="243" spans="1:2" ht="18" customHeight="1" x14ac:dyDescent="0.25">
      <c r="A243" s="4" t="s">
        <v>45</v>
      </c>
    </row>
    <row r="244" spans="1:2" ht="18" customHeight="1" x14ac:dyDescent="0.25">
      <c r="A244" s="3" t="s">
        <v>113</v>
      </c>
    </row>
    <row r="245" spans="1:2" ht="18" customHeight="1" x14ac:dyDescent="0.25">
      <c r="A245" s="4"/>
    </row>
    <row r="246" spans="1:2" ht="18" customHeight="1" x14ac:dyDescent="0.25">
      <c r="A246" s="3" t="s">
        <v>96</v>
      </c>
      <c r="B246" s="5">
        <v>-362000</v>
      </c>
    </row>
    <row r="247" spans="1:2" ht="18" customHeight="1" x14ac:dyDescent="0.25">
      <c r="A247" s="4" t="s">
        <v>94</v>
      </c>
      <c r="B247" s="5">
        <v>-90280</v>
      </c>
    </row>
    <row r="248" spans="1:2" ht="18" customHeight="1" x14ac:dyDescent="0.25">
      <c r="A248" s="4" t="s">
        <v>44</v>
      </c>
      <c r="B248" s="5">
        <v>-5000</v>
      </c>
    </row>
    <row r="249" spans="1:2" ht="18" customHeight="1" x14ac:dyDescent="0.25">
      <c r="A249" s="4" t="s">
        <v>48</v>
      </c>
      <c r="B249" s="5">
        <v>-42222</v>
      </c>
    </row>
    <row r="250" spans="1:2" ht="18" customHeight="1" x14ac:dyDescent="0.25">
      <c r="A250" s="3" t="s">
        <v>60</v>
      </c>
      <c r="B250" s="5">
        <v>-600</v>
      </c>
    </row>
    <row r="251" spans="1:2" ht="18" customHeight="1" x14ac:dyDescent="0.25">
      <c r="A251" s="8" t="s">
        <v>73</v>
      </c>
      <c r="B251" s="12">
        <f t="shared" ref="B251" si="37">SUM(B226:B250)</f>
        <v>-598652</v>
      </c>
    </row>
    <row r="252" spans="1:2" ht="18" customHeight="1" x14ac:dyDescent="0.25">
      <c r="A252" s="8"/>
      <c r="B252" s="12"/>
    </row>
    <row r="253" spans="1:2" ht="18" customHeight="1" x14ac:dyDescent="0.25">
      <c r="A253" s="8"/>
      <c r="B253" s="12"/>
    </row>
    <row r="254" spans="1:2" ht="14.45" customHeight="1" x14ac:dyDescent="0.25">
      <c r="A254" s="2" t="s">
        <v>144</v>
      </c>
    </row>
    <row r="255" spans="1:2" ht="14.45" customHeight="1" x14ac:dyDescent="0.25">
      <c r="A255" s="2"/>
    </row>
    <row r="256" spans="1:2" ht="14.45" customHeight="1" x14ac:dyDescent="0.25">
      <c r="A256" s="2"/>
    </row>
    <row r="257" spans="1:2" ht="14.45" customHeight="1" x14ac:dyDescent="0.25">
      <c r="B257" s="30"/>
    </row>
    <row r="258" spans="1:2" ht="14.45" customHeight="1" x14ac:dyDescent="0.25">
      <c r="A258" s="4" t="s">
        <v>150</v>
      </c>
      <c r="B258" s="5">
        <v>10000</v>
      </c>
    </row>
    <row r="259" spans="1:2" ht="14.45" customHeight="1" x14ac:dyDescent="0.25">
      <c r="A259" s="4" t="s">
        <v>151</v>
      </c>
      <c r="B259" s="5">
        <v>10000</v>
      </c>
    </row>
    <row r="260" spans="1:2" ht="14.45" customHeight="1" x14ac:dyDescent="0.25">
      <c r="A260" s="4" t="s">
        <v>152</v>
      </c>
      <c r="B260" s="5">
        <v>0</v>
      </c>
    </row>
    <row r="261" spans="1:2" ht="14.45" customHeight="1" x14ac:dyDescent="0.25">
      <c r="A261" s="2" t="s">
        <v>153</v>
      </c>
      <c r="B261" s="5">
        <f>SUM(B258-B259-B260)</f>
        <v>0</v>
      </c>
    </row>
    <row r="262" spans="1:2" ht="8.1" customHeight="1" x14ac:dyDescent="0.25">
      <c r="A262" s="2"/>
    </row>
    <row r="263" spans="1:2" ht="14.45" customHeight="1" x14ac:dyDescent="0.25">
      <c r="A263" s="4" t="s">
        <v>126</v>
      </c>
      <c r="B263" s="5">
        <v>3500</v>
      </c>
    </row>
    <row r="264" spans="1:2" ht="14.45" customHeight="1" x14ac:dyDescent="0.25">
      <c r="A264" s="4" t="s">
        <v>127</v>
      </c>
      <c r="B264" s="5">
        <v>3000</v>
      </c>
    </row>
    <row r="265" spans="1:2" ht="14.45" customHeight="1" x14ac:dyDescent="0.25">
      <c r="A265" s="4" t="s">
        <v>128</v>
      </c>
      <c r="B265" s="5">
        <v>500</v>
      </c>
    </row>
    <row r="266" spans="1:2" ht="14.45" customHeight="1" x14ac:dyDescent="0.25">
      <c r="A266" s="2" t="s">
        <v>154</v>
      </c>
      <c r="B266" s="5">
        <f>SUM(B263-B264-B265)</f>
        <v>0</v>
      </c>
    </row>
    <row r="267" spans="1:2" ht="8.4499999999999993" customHeight="1" x14ac:dyDescent="0.25">
      <c r="A267" s="2"/>
    </row>
    <row r="268" spans="1:2" ht="14.45" customHeight="1" x14ac:dyDescent="0.25">
      <c r="A268" s="4" t="s">
        <v>305</v>
      </c>
      <c r="B268" s="5">
        <v>13000</v>
      </c>
    </row>
    <row r="269" spans="1:2" ht="14.45" customHeight="1" x14ac:dyDescent="0.25">
      <c r="A269" s="4" t="s">
        <v>306</v>
      </c>
      <c r="B269" s="5">
        <v>13000</v>
      </c>
    </row>
    <row r="270" spans="1:2" ht="14.45" customHeight="1" x14ac:dyDescent="0.25">
      <c r="A270" s="4" t="s">
        <v>304</v>
      </c>
      <c r="B270" s="5">
        <v>250</v>
      </c>
    </row>
    <row r="271" spans="1:2" ht="14.45" customHeight="1" x14ac:dyDescent="0.25">
      <c r="A271" s="2" t="s">
        <v>307</v>
      </c>
      <c r="B271" s="5">
        <f>SUM(B268-B269-B270)</f>
        <v>-250</v>
      </c>
    </row>
    <row r="272" spans="1:2" ht="9.6" customHeight="1" x14ac:dyDescent="0.25">
      <c r="A272" s="2"/>
    </row>
    <row r="273" spans="1:2" ht="14.45" customHeight="1" x14ac:dyDescent="0.25">
      <c r="A273" s="4" t="s">
        <v>284</v>
      </c>
      <c r="B273" s="5">
        <v>0</v>
      </c>
    </row>
    <row r="274" spans="1:2" ht="14.45" customHeight="1" x14ac:dyDescent="0.25">
      <c r="A274" s="4" t="s">
        <v>285</v>
      </c>
      <c r="B274" s="5">
        <v>0</v>
      </c>
    </row>
    <row r="275" spans="1:2" ht="14.45" customHeight="1" x14ac:dyDescent="0.25">
      <c r="A275" s="4" t="s">
        <v>286</v>
      </c>
      <c r="B275" s="5">
        <v>0</v>
      </c>
    </row>
    <row r="276" spans="1:2" ht="14.45" customHeight="1" x14ac:dyDescent="0.25">
      <c r="A276" s="2" t="s">
        <v>308</v>
      </c>
      <c r="B276" s="5">
        <f>SUM(B273-B274-B275)</f>
        <v>0</v>
      </c>
    </row>
    <row r="277" spans="1:2" ht="9" customHeight="1" x14ac:dyDescent="0.25">
      <c r="A277" s="2"/>
    </row>
    <row r="278" spans="1:2" ht="14.45" customHeight="1" x14ac:dyDescent="0.25">
      <c r="A278" s="4" t="s">
        <v>130</v>
      </c>
      <c r="B278" s="5">
        <v>10000</v>
      </c>
    </row>
    <row r="279" spans="1:2" ht="14.45" customHeight="1" x14ac:dyDescent="0.25">
      <c r="A279" s="4" t="s">
        <v>131</v>
      </c>
      <c r="B279" s="5">
        <v>8000</v>
      </c>
    </row>
    <row r="280" spans="1:2" ht="14.45" customHeight="1" x14ac:dyDescent="0.25">
      <c r="A280" s="4" t="s">
        <v>129</v>
      </c>
      <c r="B280" s="5">
        <v>1500</v>
      </c>
    </row>
    <row r="281" spans="1:2" ht="14.45" customHeight="1" x14ac:dyDescent="0.25">
      <c r="A281" s="2" t="s">
        <v>155</v>
      </c>
      <c r="B281" s="5">
        <f>SUM(B278-B279-B280)</f>
        <v>500</v>
      </c>
    </row>
    <row r="282" spans="1:2" ht="9" customHeight="1" x14ac:dyDescent="0.25">
      <c r="A282" s="2"/>
    </row>
    <row r="283" spans="1:2" ht="14.45" customHeight="1" x14ac:dyDescent="0.25">
      <c r="A283" s="4" t="s">
        <v>132</v>
      </c>
      <c r="B283" s="5">
        <v>7000</v>
      </c>
    </row>
    <row r="284" spans="1:2" ht="14.45" customHeight="1" x14ac:dyDescent="0.25">
      <c r="A284" s="4" t="s">
        <v>133</v>
      </c>
      <c r="B284" s="5">
        <v>1000</v>
      </c>
    </row>
    <row r="285" spans="1:2" ht="14.45" customHeight="1" x14ac:dyDescent="0.25">
      <c r="A285" s="4" t="s">
        <v>134</v>
      </c>
      <c r="B285" s="5">
        <v>250</v>
      </c>
    </row>
    <row r="286" spans="1:2" ht="14.45" customHeight="1" x14ac:dyDescent="0.25">
      <c r="A286" s="2" t="s">
        <v>156</v>
      </c>
      <c r="B286" s="5">
        <f>SUM(B283-B284-B285)</f>
        <v>5750</v>
      </c>
    </row>
    <row r="287" spans="1:2" ht="9" customHeight="1" x14ac:dyDescent="0.25">
      <c r="A287" s="2"/>
    </row>
    <row r="288" spans="1:2" ht="14.45" customHeight="1" x14ac:dyDescent="0.25">
      <c r="A288" s="4" t="s">
        <v>136</v>
      </c>
      <c r="B288" s="5">
        <v>38000</v>
      </c>
    </row>
    <row r="289" spans="1:2" ht="14.45" customHeight="1" x14ac:dyDescent="0.25">
      <c r="A289" s="4" t="s">
        <v>135</v>
      </c>
      <c r="B289" s="5">
        <v>18000</v>
      </c>
    </row>
    <row r="290" spans="1:2" ht="14.45" customHeight="1" x14ac:dyDescent="0.25">
      <c r="A290" s="4" t="s">
        <v>137</v>
      </c>
      <c r="B290" s="5">
        <v>1000</v>
      </c>
    </row>
    <row r="291" spans="1:2" ht="14.45" customHeight="1" x14ac:dyDescent="0.25">
      <c r="A291" s="2" t="s">
        <v>157</v>
      </c>
      <c r="B291" s="5">
        <f>SUM(B288-B289-B290)</f>
        <v>19000</v>
      </c>
    </row>
    <row r="292" spans="1:2" ht="9.6" customHeight="1" x14ac:dyDescent="0.25">
      <c r="A292" s="2"/>
    </row>
    <row r="293" spans="1:2" ht="14.45" customHeight="1" x14ac:dyDescent="0.25">
      <c r="A293" s="4" t="s">
        <v>299</v>
      </c>
      <c r="B293" s="5">
        <v>10000</v>
      </c>
    </row>
    <row r="294" spans="1:2" ht="14.45" customHeight="1" x14ac:dyDescent="0.25">
      <c r="A294" s="4" t="s">
        <v>300</v>
      </c>
    </row>
    <row r="295" spans="1:2" ht="14.45" customHeight="1" x14ac:dyDescent="0.25">
      <c r="A295" s="4" t="s">
        <v>301</v>
      </c>
      <c r="B295" s="5">
        <v>500</v>
      </c>
    </row>
    <row r="296" spans="1:2" ht="14.45" customHeight="1" x14ac:dyDescent="0.25">
      <c r="A296" s="2" t="s">
        <v>302</v>
      </c>
      <c r="B296" s="5">
        <f>SUM(B293-B294-B295)</f>
        <v>9500</v>
      </c>
    </row>
    <row r="297" spans="1:2" ht="6.6" customHeight="1" x14ac:dyDescent="0.25">
      <c r="A297" s="2"/>
    </row>
    <row r="298" spans="1:2" ht="14.45" customHeight="1" x14ac:dyDescent="0.25">
      <c r="A298" s="4" t="s">
        <v>310</v>
      </c>
      <c r="B298" s="5">
        <v>4000</v>
      </c>
    </row>
    <row r="299" spans="1:2" ht="14.45" customHeight="1" x14ac:dyDescent="0.25">
      <c r="A299" s="4" t="s">
        <v>311</v>
      </c>
      <c r="B299" s="5">
        <v>3500</v>
      </c>
    </row>
    <row r="300" spans="1:2" ht="14.45" customHeight="1" x14ac:dyDescent="0.25">
      <c r="A300" s="4" t="s">
        <v>312</v>
      </c>
      <c r="B300" s="5">
        <v>500</v>
      </c>
    </row>
    <row r="301" spans="1:2" ht="14.45" customHeight="1" x14ac:dyDescent="0.25">
      <c r="A301" s="2" t="s">
        <v>313</v>
      </c>
      <c r="B301" s="5">
        <f>SUM(B298-B299-B300)</f>
        <v>0</v>
      </c>
    </row>
    <row r="302" spans="1:2" ht="9.6" customHeight="1" x14ac:dyDescent="0.25">
      <c r="A302" s="2"/>
    </row>
    <row r="303" spans="1:2" ht="14.45" customHeight="1" x14ac:dyDescent="0.25">
      <c r="A303" s="4" t="s">
        <v>138</v>
      </c>
      <c r="B303" s="5">
        <v>1500</v>
      </c>
    </row>
    <row r="304" spans="1:2" ht="14.45" customHeight="1" x14ac:dyDescent="0.25">
      <c r="A304" s="4" t="s">
        <v>139</v>
      </c>
      <c r="B304" s="5">
        <v>1250</v>
      </c>
    </row>
    <row r="305" spans="1:2" ht="14.45" customHeight="1" x14ac:dyDescent="0.25">
      <c r="A305" s="4" t="s">
        <v>140</v>
      </c>
      <c r="B305" s="5">
        <v>250</v>
      </c>
    </row>
    <row r="306" spans="1:2" ht="14.45" customHeight="1" x14ac:dyDescent="0.25">
      <c r="A306" s="2" t="s">
        <v>158</v>
      </c>
      <c r="B306" s="5">
        <f>SUM(B303-B304-B305)</f>
        <v>0</v>
      </c>
    </row>
    <row r="307" spans="1:2" ht="8.4499999999999993" customHeight="1" x14ac:dyDescent="0.25">
      <c r="A307" s="2"/>
    </row>
    <row r="308" spans="1:2" ht="14.45" customHeight="1" x14ac:dyDescent="0.25">
      <c r="A308" s="4" t="s">
        <v>141</v>
      </c>
      <c r="B308" s="5">
        <v>2500</v>
      </c>
    </row>
    <row r="309" spans="1:2" ht="14.45" customHeight="1" x14ac:dyDescent="0.25">
      <c r="A309" s="4" t="s">
        <v>142</v>
      </c>
      <c r="B309" s="5">
        <v>500</v>
      </c>
    </row>
    <row r="310" spans="1:2" ht="14.45" customHeight="1" x14ac:dyDescent="0.25">
      <c r="A310" s="4" t="s">
        <v>143</v>
      </c>
      <c r="B310" s="5">
        <v>100</v>
      </c>
    </row>
    <row r="311" spans="1:2" ht="14.45" customHeight="1" x14ac:dyDescent="0.25">
      <c r="A311" s="2" t="s">
        <v>159</v>
      </c>
      <c r="B311" s="5">
        <f>SUM(B308-B309-B310)</f>
        <v>1900</v>
      </c>
    </row>
    <row r="312" spans="1:2" ht="9.6" customHeight="1" x14ac:dyDescent="0.25">
      <c r="A312" s="2"/>
    </row>
    <row r="313" spans="1:2" ht="14.45" customHeight="1" x14ac:dyDescent="0.25">
      <c r="A313" s="4" t="s">
        <v>145</v>
      </c>
      <c r="B313" s="5">
        <v>2000</v>
      </c>
    </row>
    <row r="314" spans="1:2" ht="14.45" customHeight="1" x14ac:dyDescent="0.25">
      <c r="A314" s="4" t="s">
        <v>146</v>
      </c>
      <c r="B314" s="5">
        <v>5000</v>
      </c>
    </row>
    <row r="315" spans="1:2" ht="14.45" customHeight="1" x14ac:dyDescent="0.25">
      <c r="A315" s="2" t="s">
        <v>160</v>
      </c>
      <c r="B315" s="5">
        <f>SUM(B313-B314)</f>
        <v>-3000</v>
      </c>
    </row>
    <row r="316" spans="1:2" ht="10.5" customHeight="1" x14ac:dyDescent="0.25">
      <c r="A316" s="2"/>
    </row>
    <row r="317" spans="1:2" ht="14.45" customHeight="1" x14ac:dyDescent="0.25">
      <c r="A317" s="4" t="s">
        <v>147</v>
      </c>
      <c r="B317" s="5">
        <f>SUM(B258,B263,B268,B273,B278,B283,B288,B293,B298,B303,B308,B313)</f>
        <v>101500</v>
      </c>
    </row>
    <row r="318" spans="1:2" ht="14.45" customHeight="1" x14ac:dyDescent="0.25">
      <c r="A318" s="4" t="s">
        <v>148</v>
      </c>
      <c r="B318" s="5">
        <f>SUM(B259,B260,B264,B265,B269,B274,B275,B270,B279,B280,B284,B285,B289,B290,B294,B295,B299,B300,B304,B305,B309,B310,B314,)</f>
        <v>68100</v>
      </c>
    </row>
    <row r="319" spans="1:2" ht="14.45" customHeight="1" x14ac:dyDescent="0.25">
      <c r="A319" s="2" t="s">
        <v>149</v>
      </c>
      <c r="B319" s="5">
        <f>SUM(B317-B318)</f>
        <v>33400</v>
      </c>
    </row>
    <row r="320" spans="1:2" ht="14.45" customHeight="1" x14ac:dyDescent="0.25">
      <c r="A320" s="2"/>
    </row>
    <row r="321" spans="1:1" ht="14.45" customHeight="1" x14ac:dyDescent="0.25">
      <c r="A321" s="2"/>
    </row>
  </sheetData>
  <mergeCells count="4">
    <mergeCell ref="C50:C55"/>
    <mergeCell ref="C58:C59"/>
    <mergeCell ref="C122:C128"/>
    <mergeCell ref="C42:C43"/>
  </mergeCells>
  <phoneticPr fontId="0" type="noConversion"/>
  <printOptions gridLinesSet="0"/>
  <pageMargins left="0.25" right="0.25" top="0.25" bottom="0.25" header="0.5" footer="0.5"/>
  <pageSetup fitToHeight="0" orientation="portrait" useFirstPageNumber="1" r:id="rId1"/>
  <headerFooter alignWithMargins="0"/>
  <rowBreaks count="8" manualBreakCount="8">
    <brk id="46" max="5" man="1"/>
    <brk id="92" max="5" man="1"/>
    <brk id="112" max="16383" man="1"/>
    <brk id="137" max="16383" man="1"/>
    <brk id="178" max="16383" man="1"/>
    <brk id="200" max="16383" man="1"/>
    <brk id="219" max="5" man="1"/>
    <brk id="2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74"/>
  <sheetViews>
    <sheetView topLeftCell="A4" workbookViewId="0">
      <selection activeCell="H11" sqref="H11"/>
    </sheetView>
  </sheetViews>
  <sheetFormatPr defaultColWidth="12.5" defaultRowHeight="12.95" customHeight="1" x14ac:dyDescent="0.25"/>
  <cols>
    <col min="1" max="1" width="22.875" style="1" customWidth="1"/>
    <col min="2" max="2" width="17.375" style="1" customWidth="1"/>
    <col min="3" max="3" width="15.75" style="1" customWidth="1"/>
    <col min="4" max="4" width="33.375" style="1" customWidth="1"/>
    <col min="5" max="5" width="22.625" style="1" customWidth="1"/>
    <col min="6" max="16384" width="12.5" style="1"/>
  </cols>
  <sheetData>
    <row r="1" spans="1:5" ht="15.95" customHeight="1" x14ac:dyDescent="0.3">
      <c r="A1" s="20" t="s">
        <v>283</v>
      </c>
      <c r="B1" s="21"/>
      <c r="C1" s="21"/>
      <c r="D1" s="21"/>
      <c r="E1" s="21"/>
    </row>
    <row r="2" spans="1:5" s="16" customFormat="1" ht="12.95" customHeight="1" x14ac:dyDescent="0.2">
      <c r="A2" s="22" t="s">
        <v>168</v>
      </c>
      <c r="B2" s="23"/>
      <c r="C2" s="23"/>
      <c r="D2" s="23"/>
      <c r="E2" s="23"/>
    </row>
    <row r="3" spans="1:5" s="16" customFormat="1" ht="12.95" customHeight="1" x14ac:dyDescent="0.2">
      <c r="A3" s="23" t="s">
        <v>182</v>
      </c>
      <c r="B3" s="23" t="s">
        <v>178</v>
      </c>
      <c r="C3" s="23"/>
      <c r="D3" s="23"/>
      <c r="E3" s="23"/>
    </row>
    <row r="4" spans="1:5" s="16" customFormat="1" ht="12.95" customHeight="1" x14ac:dyDescent="0.2">
      <c r="A4" s="23" t="s">
        <v>183</v>
      </c>
      <c r="B4" s="24" t="s">
        <v>179</v>
      </c>
      <c r="C4" s="23"/>
      <c r="D4" s="23"/>
      <c r="E4" s="23"/>
    </row>
    <row r="5" spans="1:5" s="16" customFormat="1" ht="12.95" customHeight="1" x14ac:dyDescent="0.2">
      <c r="A5" s="23" t="s">
        <v>184</v>
      </c>
      <c r="B5" s="24" t="s">
        <v>177</v>
      </c>
      <c r="C5" s="23"/>
      <c r="D5" s="23"/>
      <c r="E5" s="23"/>
    </row>
    <row r="6" spans="1:5" s="16" customFormat="1" ht="12.95" customHeight="1" x14ac:dyDescent="0.2">
      <c r="A6" s="23" t="s">
        <v>185</v>
      </c>
      <c r="B6" s="24" t="s">
        <v>180</v>
      </c>
      <c r="C6" s="23" t="s">
        <v>188</v>
      </c>
      <c r="D6" s="23"/>
      <c r="E6" s="23"/>
    </row>
    <row r="7" spans="1:5" s="16" customFormat="1" ht="12.95" customHeight="1" x14ac:dyDescent="0.2">
      <c r="A7" s="23" t="s">
        <v>181</v>
      </c>
      <c r="B7" s="23" t="s">
        <v>186</v>
      </c>
      <c r="C7" s="23" t="s">
        <v>187</v>
      </c>
      <c r="D7" s="23"/>
      <c r="E7" s="23"/>
    </row>
    <row r="8" spans="1:5" s="16" customFormat="1" ht="12.95" customHeight="1" x14ac:dyDescent="0.2">
      <c r="A8" s="23" t="s">
        <v>189</v>
      </c>
      <c r="B8" s="23" t="s">
        <v>189</v>
      </c>
      <c r="C8" s="23" t="s">
        <v>190</v>
      </c>
      <c r="D8" s="23"/>
      <c r="E8" s="23"/>
    </row>
    <row r="9" spans="1:5" s="16" customFormat="1" ht="12.95" customHeight="1" x14ac:dyDescent="0.2">
      <c r="A9" s="23" t="s">
        <v>191</v>
      </c>
      <c r="B9" s="23" t="s">
        <v>191</v>
      </c>
      <c r="C9" s="23" t="s">
        <v>192</v>
      </c>
      <c r="D9" s="23"/>
      <c r="E9" s="23"/>
    </row>
    <row r="10" spans="1:5" s="16" customFormat="1" ht="12.95" customHeight="1" x14ac:dyDescent="0.2">
      <c r="A10" s="23" t="s">
        <v>193</v>
      </c>
      <c r="B10" s="23" t="s">
        <v>194</v>
      </c>
      <c r="C10" s="23"/>
      <c r="D10" s="23"/>
      <c r="E10" s="23"/>
    </row>
    <row r="11" spans="1:5" s="16" customFormat="1" ht="12.95" customHeight="1" x14ac:dyDescent="0.2">
      <c r="A11" s="25" t="s">
        <v>169</v>
      </c>
      <c r="B11" s="23"/>
      <c r="C11" s="23"/>
      <c r="D11" s="23"/>
      <c r="E11" s="23"/>
    </row>
    <row r="12" spans="1:5" s="16" customFormat="1" ht="12.95" customHeight="1" x14ac:dyDescent="0.2">
      <c r="A12" s="24" t="s">
        <v>195</v>
      </c>
      <c r="B12" s="23" t="s">
        <v>196</v>
      </c>
      <c r="C12" s="23"/>
      <c r="D12" s="23"/>
      <c r="E12" s="23"/>
    </row>
    <row r="13" spans="1:5" s="16" customFormat="1" ht="12.95" customHeight="1" x14ac:dyDescent="0.2">
      <c r="A13" s="24" t="s">
        <v>197</v>
      </c>
      <c r="B13" s="23" t="s">
        <v>198</v>
      </c>
      <c r="C13" s="23"/>
      <c r="D13" s="23"/>
      <c r="E13" s="23"/>
    </row>
    <row r="14" spans="1:5" s="16" customFormat="1" ht="12.95" customHeight="1" x14ac:dyDescent="0.2">
      <c r="A14" s="25" t="s">
        <v>18</v>
      </c>
      <c r="B14" s="23"/>
      <c r="C14" s="23"/>
      <c r="D14" s="23"/>
      <c r="E14" s="23"/>
    </row>
    <row r="15" spans="1:5" s="16" customFormat="1" ht="12.95" customHeight="1" x14ac:dyDescent="0.2">
      <c r="A15" s="23" t="s">
        <v>201</v>
      </c>
      <c r="B15" s="23" t="s">
        <v>199</v>
      </c>
      <c r="C15" s="23" t="s">
        <v>200</v>
      </c>
      <c r="D15" s="23"/>
      <c r="E15" s="23"/>
    </row>
    <row r="16" spans="1:5" s="16" customFormat="1" ht="12.95" customHeight="1" x14ac:dyDescent="0.2">
      <c r="A16" s="24" t="s">
        <v>203</v>
      </c>
      <c r="B16" s="23" t="s">
        <v>202</v>
      </c>
      <c r="C16" s="23"/>
      <c r="D16" s="23"/>
      <c r="E16" s="23"/>
    </row>
    <row r="17" spans="1:5" s="16" customFormat="1" ht="12.95" customHeight="1" x14ac:dyDescent="0.2">
      <c r="A17" s="24" t="s">
        <v>204</v>
      </c>
      <c r="B17" s="23" t="s">
        <v>205</v>
      </c>
      <c r="C17" s="23"/>
      <c r="D17" s="23"/>
      <c r="E17" s="23"/>
    </row>
    <row r="18" spans="1:5" s="16" customFormat="1" ht="12.95" customHeight="1" x14ac:dyDescent="0.2">
      <c r="A18" s="22" t="s">
        <v>19</v>
      </c>
      <c r="B18" s="23"/>
      <c r="C18" s="23"/>
      <c r="D18" s="23"/>
      <c r="E18" s="23"/>
    </row>
    <row r="19" spans="1:5" s="16" customFormat="1" ht="12.95" customHeight="1" x14ac:dyDescent="0.2">
      <c r="A19" s="24" t="s">
        <v>206</v>
      </c>
      <c r="B19" s="23" t="s">
        <v>263</v>
      </c>
      <c r="C19" s="23" t="s">
        <v>264</v>
      </c>
      <c r="D19" s="23"/>
      <c r="E19" s="23"/>
    </row>
    <row r="20" spans="1:5" s="16" customFormat="1" ht="12.95" customHeight="1" x14ac:dyDescent="0.2">
      <c r="A20" s="24" t="s">
        <v>270</v>
      </c>
      <c r="B20" s="23" t="s">
        <v>269</v>
      </c>
      <c r="C20" s="23"/>
      <c r="D20" s="23"/>
      <c r="E20" s="23"/>
    </row>
    <row r="21" spans="1:5" s="16" customFormat="1" ht="12.95" customHeight="1" x14ac:dyDescent="0.2">
      <c r="A21" s="24" t="s">
        <v>207</v>
      </c>
      <c r="B21" s="23" t="s">
        <v>265</v>
      </c>
      <c r="C21" s="23" t="s">
        <v>268</v>
      </c>
      <c r="D21" s="23"/>
      <c r="E21" s="23"/>
    </row>
    <row r="22" spans="1:5" s="16" customFormat="1" ht="12.95" customHeight="1" x14ac:dyDescent="0.2">
      <c r="A22" s="24" t="s">
        <v>271</v>
      </c>
      <c r="B22" s="23" t="s">
        <v>266</v>
      </c>
      <c r="C22" s="23" t="s">
        <v>267</v>
      </c>
      <c r="D22" s="23"/>
      <c r="E22" s="23"/>
    </row>
    <row r="23" spans="1:5" s="16" customFormat="1" ht="12.95" customHeight="1" x14ac:dyDescent="0.2">
      <c r="A23" s="24" t="s">
        <v>281</v>
      </c>
      <c r="B23" s="23" t="s">
        <v>217</v>
      </c>
      <c r="C23" s="23" t="s">
        <v>218</v>
      </c>
      <c r="D23" s="23"/>
      <c r="E23" s="23"/>
    </row>
    <row r="24" spans="1:5" s="16" customFormat="1" ht="12.95" customHeight="1" x14ac:dyDescent="0.2">
      <c r="A24" s="24" t="s">
        <v>219</v>
      </c>
      <c r="B24" s="23" t="s">
        <v>209</v>
      </c>
      <c r="C24" s="23"/>
      <c r="D24" s="23"/>
      <c r="E24" s="23"/>
    </row>
    <row r="25" spans="1:5" s="16" customFormat="1" ht="12.95" customHeight="1" x14ac:dyDescent="0.2">
      <c r="A25" s="24" t="s">
        <v>221</v>
      </c>
      <c r="B25" s="23" t="s">
        <v>208</v>
      </c>
      <c r="C25" s="23"/>
      <c r="D25" s="23"/>
      <c r="E25" s="23"/>
    </row>
    <row r="26" spans="1:5" s="16" customFormat="1" ht="12.95" customHeight="1" x14ac:dyDescent="0.2">
      <c r="A26" s="24" t="s">
        <v>220</v>
      </c>
      <c r="B26" s="23" t="s">
        <v>210</v>
      </c>
      <c r="C26" s="23"/>
      <c r="D26" s="23"/>
      <c r="E26" s="23"/>
    </row>
    <row r="27" spans="1:5" s="16" customFormat="1" ht="12.95" customHeight="1" x14ac:dyDescent="0.2">
      <c r="A27" s="24" t="s">
        <v>222</v>
      </c>
      <c r="B27" s="23" t="s">
        <v>211</v>
      </c>
      <c r="C27" s="23"/>
      <c r="D27" s="23"/>
      <c r="E27" s="23"/>
    </row>
    <row r="28" spans="1:5" s="16" customFormat="1" ht="12.95" customHeight="1" x14ac:dyDescent="0.2">
      <c r="A28" s="24" t="s">
        <v>282</v>
      </c>
      <c r="B28" s="23" t="s">
        <v>212</v>
      </c>
      <c r="C28" s="23"/>
      <c r="D28" s="23"/>
      <c r="E28" s="23"/>
    </row>
    <row r="29" spans="1:5" s="16" customFormat="1" ht="12.95" customHeight="1" x14ac:dyDescent="0.2">
      <c r="A29" s="24" t="s">
        <v>223</v>
      </c>
      <c r="B29" s="23" t="s">
        <v>213</v>
      </c>
      <c r="C29" s="23"/>
      <c r="D29" s="23"/>
      <c r="E29" s="23"/>
    </row>
    <row r="30" spans="1:5" s="16" customFormat="1" ht="12.95" customHeight="1" x14ac:dyDescent="0.2">
      <c r="A30" s="24" t="s">
        <v>224</v>
      </c>
      <c r="B30" s="23" t="s">
        <v>214</v>
      </c>
      <c r="C30" s="23"/>
      <c r="D30" s="23"/>
      <c r="E30" s="23"/>
    </row>
    <row r="31" spans="1:5" s="16" customFormat="1" ht="12.95" customHeight="1" x14ac:dyDescent="0.2">
      <c r="A31" s="24" t="s">
        <v>118</v>
      </c>
      <c r="B31" s="23" t="s">
        <v>215</v>
      </c>
      <c r="C31" s="23"/>
      <c r="D31" s="23"/>
      <c r="E31" s="23"/>
    </row>
    <row r="32" spans="1:5" s="16" customFormat="1" ht="12.95" customHeight="1" x14ac:dyDescent="0.2">
      <c r="A32" s="24" t="s">
        <v>225</v>
      </c>
      <c r="B32" s="23" t="s">
        <v>216</v>
      </c>
      <c r="C32" s="23"/>
      <c r="D32" s="23"/>
      <c r="E32" s="23"/>
    </row>
    <row r="33" spans="1:6" s="16" customFormat="1" ht="12.95" customHeight="1" x14ac:dyDescent="0.2">
      <c r="A33" s="24" t="s">
        <v>70</v>
      </c>
      <c r="B33" s="23" t="s">
        <v>226</v>
      </c>
      <c r="C33" s="23"/>
      <c r="D33" s="23"/>
      <c r="E33" s="23"/>
    </row>
    <row r="34" spans="1:6" s="16" customFormat="1" ht="12.95" customHeight="1" x14ac:dyDescent="0.2">
      <c r="A34" s="24" t="s">
        <v>227</v>
      </c>
      <c r="B34" s="23" t="s">
        <v>228</v>
      </c>
      <c r="C34" s="23" t="s">
        <v>272</v>
      </c>
      <c r="D34" s="23"/>
      <c r="E34" s="23"/>
    </row>
    <row r="35" spans="1:6" s="16" customFormat="1" ht="12.95" customHeight="1" x14ac:dyDescent="0.2">
      <c r="A35" s="25" t="s">
        <v>163</v>
      </c>
      <c r="B35" s="23"/>
      <c r="C35" s="23"/>
      <c r="D35" s="23"/>
      <c r="E35" s="23"/>
    </row>
    <row r="36" spans="1:6" s="16" customFormat="1" ht="12.95" customHeight="1" x14ac:dyDescent="0.2">
      <c r="A36" s="23" t="s">
        <v>229</v>
      </c>
      <c r="B36" s="23" t="s">
        <v>259</v>
      </c>
      <c r="C36" s="23" t="s">
        <v>258</v>
      </c>
      <c r="D36" s="23"/>
      <c r="E36" s="23"/>
    </row>
    <row r="37" spans="1:6" s="16" customFormat="1" ht="12.95" customHeight="1" x14ac:dyDescent="0.2">
      <c r="A37" s="24" t="s">
        <v>230</v>
      </c>
      <c r="B37" s="23" t="s">
        <v>260</v>
      </c>
      <c r="C37" s="23"/>
      <c r="D37" s="23"/>
      <c r="E37" s="23"/>
    </row>
    <row r="38" spans="1:6" s="16" customFormat="1" ht="12.95" customHeight="1" x14ac:dyDescent="0.2">
      <c r="A38" s="24" t="s">
        <v>262</v>
      </c>
      <c r="B38" s="23" t="s">
        <v>261</v>
      </c>
      <c r="C38" s="23"/>
      <c r="D38" s="23"/>
      <c r="E38" s="23"/>
    </row>
    <row r="39" spans="1:6" s="16" customFormat="1" ht="12.95" customHeight="1" x14ac:dyDescent="0.2">
      <c r="A39" s="25" t="s">
        <v>102</v>
      </c>
      <c r="B39" s="23"/>
      <c r="C39" s="23"/>
      <c r="D39" s="23"/>
      <c r="E39" s="23"/>
    </row>
    <row r="40" spans="1:6" s="16" customFormat="1" ht="12.95" customHeight="1" x14ac:dyDescent="0.2">
      <c r="A40" s="24" t="s">
        <v>106</v>
      </c>
      <c r="B40" s="23" t="s">
        <v>253</v>
      </c>
      <c r="C40" s="23"/>
      <c r="D40" s="23"/>
      <c r="E40" s="26"/>
      <c r="F40" s="17"/>
    </row>
    <row r="41" spans="1:6" s="16" customFormat="1" ht="12.95" customHeight="1" x14ac:dyDescent="0.2">
      <c r="A41" s="24" t="s">
        <v>103</v>
      </c>
      <c r="B41" s="23" t="s">
        <v>254</v>
      </c>
      <c r="C41" s="23"/>
      <c r="D41" s="23"/>
      <c r="E41" s="26"/>
      <c r="F41" s="17"/>
    </row>
    <row r="42" spans="1:6" s="16" customFormat="1" ht="12.95" customHeight="1" x14ac:dyDescent="0.2">
      <c r="A42" s="27" t="s">
        <v>167</v>
      </c>
      <c r="B42" s="23" t="s">
        <v>256</v>
      </c>
      <c r="C42" s="23"/>
      <c r="D42" s="23"/>
      <c r="E42" s="26"/>
      <c r="F42" s="17"/>
    </row>
    <row r="43" spans="1:6" s="16" customFormat="1" ht="12.95" customHeight="1" x14ac:dyDescent="0.2">
      <c r="A43" s="23" t="s">
        <v>108</v>
      </c>
      <c r="B43" s="23" t="s">
        <v>251</v>
      </c>
      <c r="C43" s="23"/>
      <c r="D43" s="23"/>
      <c r="E43" s="26"/>
      <c r="F43" s="17"/>
    </row>
    <row r="44" spans="1:6" s="16" customFormat="1" ht="12.95" customHeight="1" x14ac:dyDescent="0.2">
      <c r="A44" s="23" t="s">
        <v>166</v>
      </c>
      <c r="B44" s="23" t="s">
        <v>255</v>
      </c>
      <c r="C44" s="23"/>
      <c r="D44" s="23"/>
      <c r="E44" s="26"/>
      <c r="F44" s="17"/>
    </row>
    <row r="45" spans="1:6" s="16" customFormat="1" ht="12.95" customHeight="1" x14ac:dyDescent="0.2">
      <c r="A45" s="24" t="s">
        <v>104</v>
      </c>
      <c r="B45" s="23" t="s">
        <v>249</v>
      </c>
      <c r="C45" s="23" t="s">
        <v>250</v>
      </c>
      <c r="D45" s="23"/>
      <c r="E45" s="26"/>
      <c r="F45" s="17"/>
    </row>
    <row r="46" spans="1:6" s="16" customFormat="1" ht="12.95" customHeight="1" x14ac:dyDescent="0.2">
      <c r="A46" s="24" t="s">
        <v>112</v>
      </c>
      <c r="B46" s="23" t="s">
        <v>112</v>
      </c>
      <c r="C46" s="23" t="s">
        <v>257</v>
      </c>
      <c r="D46" s="23"/>
      <c r="E46" s="26"/>
      <c r="F46" s="17"/>
    </row>
    <row r="47" spans="1:6" s="16" customFormat="1" ht="12.95" customHeight="1" x14ac:dyDescent="0.2">
      <c r="A47" s="23" t="s">
        <v>245</v>
      </c>
      <c r="B47" s="23" t="s">
        <v>252</v>
      </c>
      <c r="C47" s="23" t="s">
        <v>246</v>
      </c>
      <c r="D47" s="23"/>
      <c r="E47" s="26"/>
      <c r="F47" s="17"/>
    </row>
    <row r="48" spans="1:6" s="16" customFormat="1" ht="12.95" customHeight="1" x14ac:dyDescent="0.2">
      <c r="A48" s="23" t="s">
        <v>176</v>
      </c>
      <c r="B48" s="23" t="s">
        <v>176</v>
      </c>
      <c r="C48" s="23" t="s">
        <v>248</v>
      </c>
      <c r="D48" s="23"/>
      <c r="E48" s="26"/>
      <c r="F48" s="18"/>
    </row>
    <row r="49" spans="1:5" s="19" customFormat="1" ht="12.95" customHeight="1" x14ac:dyDescent="0.2">
      <c r="A49" s="23" t="s">
        <v>105</v>
      </c>
      <c r="B49" s="23" t="s">
        <v>105</v>
      </c>
      <c r="C49" s="23" t="s">
        <v>247</v>
      </c>
      <c r="D49" s="23"/>
      <c r="E49" s="23"/>
    </row>
    <row r="50" spans="1:5" s="16" customFormat="1" ht="12.95" customHeight="1" x14ac:dyDescent="0.2">
      <c r="A50" s="25" t="s">
        <v>50</v>
      </c>
      <c r="B50" s="23"/>
      <c r="C50" s="23"/>
      <c r="D50" s="23"/>
      <c r="E50" s="23"/>
    </row>
    <row r="51" spans="1:5" s="16" customFormat="1" ht="12.95" customHeight="1" x14ac:dyDescent="0.2">
      <c r="A51" s="24" t="s">
        <v>82</v>
      </c>
      <c r="B51" s="23" t="s">
        <v>244</v>
      </c>
      <c r="C51" s="23"/>
      <c r="D51" s="23"/>
      <c r="E51" s="23"/>
    </row>
    <row r="52" spans="1:5" s="16" customFormat="1" ht="12.95" customHeight="1" x14ac:dyDescent="0.2">
      <c r="A52" s="24" t="s">
        <v>34</v>
      </c>
      <c r="B52" s="23" t="s">
        <v>34</v>
      </c>
      <c r="C52" s="23"/>
      <c r="D52" s="23"/>
      <c r="E52" s="23"/>
    </row>
    <row r="53" spans="1:5" s="16" customFormat="1" ht="12.95" customHeight="1" x14ac:dyDescent="0.2">
      <c r="A53" s="27" t="s">
        <v>35</v>
      </c>
      <c r="B53" s="23" t="s">
        <v>243</v>
      </c>
      <c r="C53" s="23" t="s">
        <v>277</v>
      </c>
      <c r="D53" s="23"/>
      <c r="E53" s="23"/>
    </row>
    <row r="54" spans="1:5" s="16" customFormat="1" ht="12.95" customHeight="1" x14ac:dyDescent="0.2">
      <c r="A54" s="24" t="s">
        <v>97</v>
      </c>
      <c r="B54" s="23" t="s">
        <v>97</v>
      </c>
      <c r="C54" s="23" t="s">
        <v>280</v>
      </c>
      <c r="D54" s="23"/>
      <c r="E54" s="23"/>
    </row>
    <row r="55" spans="1:5" s="16" customFormat="1" ht="12.95" customHeight="1" x14ac:dyDescent="0.2">
      <c r="A55" s="24" t="s">
        <v>36</v>
      </c>
      <c r="B55" s="23" t="s">
        <v>36</v>
      </c>
      <c r="C55" s="23" t="s">
        <v>278</v>
      </c>
      <c r="D55" s="23"/>
      <c r="E55" s="23"/>
    </row>
    <row r="56" spans="1:5" s="16" customFormat="1" ht="12.95" customHeight="1" x14ac:dyDescent="0.2">
      <c r="A56" s="24" t="s">
        <v>37</v>
      </c>
      <c r="B56" s="23" t="s">
        <v>279</v>
      </c>
      <c r="C56" s="23"/>
      <c r="D56" s="23"/>
      <c r="E56" s="23"/>
    </row>
    <row r="57" spans="1:5" s="16" customFormat="1" ht="12.95" customHeight="1" x14ac:dyDescent="0.2">
      <c r="A57" s="24" t="s">
        <v>47</v>
      </c>
      <c r="B57" s="23" t="s">
        <v>47</v>
      </c>
      <c r="C57" s="23"/>
      <c r="D57" s="23"/>
      <c r="E57" s="23"/>
    </row>
    <row r="58" spans="1:5" s="16" customFormat="1" ht="12.95" customHeight="1" x14ac:dyDescent="0.2">
      <c r="A58" s="24" t="s">
        <v>74</v>
      </c>
      <c r="B58" s="23" t="s">
        <v>242</v>
      </c>
      <c r="C58" s="23"/>
      <c r="D58" s="23"/>
      <c r="E58" s="23"/>
    </row>
    <row r="59" spans="1:5" s="16" customFormat="1" ht="12.95" customHeight="1" x14ac:dyDescent="0.2">
      <c r="A59" s="24" t="s">
        <v>38</v>
      </c>
      <c r="B59" s="23" t="s">
        <v>241</v>
      </c>
      <c r="C59" s="23"/>
      <c r="D59" s="23"/>
      <c r="E59" s="23"/>
    </row>
    <row r="60" spans="1:5" s="16" customFormat="1" ht="12.95" customHeight="1" x14ac:dyDescent="0.2">
      <c r="A60" s="24" t="s">
        <v>39</v>
      </c>
      <c r="B60" s="23" t="s">
        <v>39</v>
      </c>
      <c r="C60" s="23"/>
      <c r="D60" s="23"/>
      <c r="E60" s="23"/>
    </row>
    <row r="61" spans="1:5" s="16" customFormat="1" ht="12.95" customHeight="1" x14ac:dyDescent="0.2">
      <c r="A61" s="24" t="s">
        <v>40</v>
      </c>
      <c r="B61" s="23" t="s">
        <v>40</v>
      </c>
      <c r="C61" s="23"/>
      <c r="D61" s="23"/>
      <c r="E61" s="23"/>
    </row>
    <row r="62" spans="1:5" s="16" customFormat="1" ht="12.95" customHeight="1" x14ac:dyDescent="0.2">
      <c r="A62" s="24" t="s">
        <v>41</v>
      </c>
      <c r="B62" s="23" t="s">
        <v>41</v>
      </c>
      <c r="C62" s="23" t="s">
        <v>273</v>
      </c>
      <c r="D62" s="23"/>
      <c r="E62" s="23"/>
    </row>
    <row r="63" spans="1:5" s="16" customFormat="1" ht="12.95" customHeight="1" x14ac:dyDescent="0.2">
      <c r="A63" s="24" t="s">
        <v>46</v>
      </c>
      <c r="B63" s="23" t="s">
        <v>46</v>
      </c>
      <c r="C63" s="23"/>
      <c r="D63" s="23"/>
      <c r="E63" s="23"/>
    </row>
    <row r="64" spans="1:5" s="16" customFormat="1" ht="12.95" customHeight="1" x14ac:dyDescent="0.2">
      <c r="A64" s="24" t="s">
        <v>42</v>
      </c>
      <c r="B64" s="23" t="s">
        <v>42</v>
      </c>
      <c r="C64" s="23" t="s">
        <v>274</v>
      </c>
      <c r="D64" s="23"/>
      <c r="E64" s="23"/>
    </row>
    <row r="65" spans="1:5" s="16" customFormat="1" ht="12.95" customHeight="1" x14ac:dyDescent="0.2">
      <c r="A65" s="24" t="s">
        <v>43</v>
      </c>
      <c r="B65" s="23" t="s">
        <v>240</v>
      </c>
      <c r="C65" s="23" t="s">
        <v>275</v>
      </c>
      <c r="D65" s="23"/>
      <c r="E65" s="23"/>
    </row>
    <row r="66" spans="1:5" s="16" customFormat="1" ht="12.95" customHeight="1" x14ac:dyDescent="0.2">
      <c r="A66" s="24" t="s">
        <v>49</v>
      </c>
      <c r="B66" s="23" t="s">
        <v>239</v>
      </c>
      <c r="C66" s="23"/>
      <c r="D66" s="23"/>
      <c r="E66" s="23"/>
    </row>
    <row r="67" spans="1:5" s="16" customFormat="1" ht="12.95" customHeight="1" x14ac:dyDescent="0.2">
      <c r="A67" s="23" t="s">
        <v>45</v>
      </c>
      <c r="B67" s="23" t="s">
        <v>238</v>
      </c>
      <c r="C67" s="23"/>
      <c r="D67" s="23"/>
      <c r="E67" s="23"/>
    </row>
    <row r="68" spans="1:5" s="16" customFormat="1" ht="12.95" customHeight="1" x14ac:dyDescent="0.2">
      <c r="A68" s="24" t="s">
        <v>113</v>
      </c>
      <c r="B68" s="23" t="s">
        <v>237</v>
      </c>
      <c r="C68" s="23"/>
      <c r="D68" s="23"/>
      <c r="E68" s="23"/>
    </row>
    <row r="69" spans="1:5" s="16" customFormat="1" ht="12.95" customHeight="1" x14ac:dyDescent="0.2">
      <c r="A69" s="24" t="s">
        <v>96</v>
      </c>
      <c r="B69" s="23" t="s">
        <v>236</v>
      </c>
      <c r="C69" s="23"/>
      <c r="D69" s="23"/>
      <c r="E69" s="23"/>
    </row>
    <row r="70" spans="1:5" s="16" customFormat="1" ht="12.95" customHeight="1" x14ac:dyDescent="0.2">
      <c r="A70" s="24" t="s">
        <v>94</v>
      </c>
      <c r="B70" s="23" t="s">
        <v>235</v>
      </c>
      <c r="C70" s="23"/>
      <c r="D70" s="23"/>
      <c r="E70" s="23"/>
    </row>
    <row r="71" spans="1:5" s="16" customFormat="1" ht="12.95" customHeight="1" x14ac:dyDescent="0.2">
      <c r="A71" s="24" t="s">
        <v>44</v>
      </c>
      <c r="B71" s="23" t="s">
        <v>234</v>
      </c>
      <c r="C71" s="23"/>
      <c r="D71" s="23"/>
      <c r="E71" s="23"/>
    </row>
    <row r="72" spans="1:5" s="16" customFormat="1" ht="12.95" customHeight="1" x14ac:dyDescent="0.2">
      <c r="A72" s="23" t="s">
        <v>48</v>
      </c>
      <c r="B72" s="23" t="s">
        <v>233</v>
      </c>
      <c r="C72" s="23"/>
      <c r="D72" s="23"/>
      <c r="E72" s="23"/>
    </row>
    <row r="73" spans="1:5" s="16" customFormat="1" ht="12.95" customHeight="1" x14ac:dyDescent="0.2">
      <c r="A73" s="23" t="s">
        <v>231</v>
      </c>
      <c r="B73" s="23" t="s">
        <v>232</v>
      </c>
      <c r="C73" s="23" t="s">
        <v>276</v>
      </c>
      <c r="D73" s="23"/>
      <c r="E73" s="23"/>
    </row>
    <row r="74" spans="1:5" s="16" customFormat="1" ht="12.95" customHeight="1" x14ac:dyDescent="0.2">
      <c r="A74" s="22"/>
      <c r="B74" s="23"/>
      <c r="C74" s="23"/>
      <c r="D74" s="23"/>
      <c r="E74" s="23"/>
    </row>
    <row r="75" spans="1:5" ht="12.95" customHeight="1" x14ac:dyDescent="0.25">
      <c r="A75" s="28"/>
      <c r="B75" s="21"/>
      <c r="C75" s="21"/>
      <c r="D75" s="21"/>
      <c r="E75" s="21"/>
    </row>
    <row r="76" spans="1:5" ht="12.95" customHeight="1" x14ac:dyDescent="0.25">
      <c r="A76" s="28"/>
      <c r="B76" s="21"/>
      <c r="C76" s="21"/>
      <c r="D76" s="21"/>
      <c r="E76" s="21"/>
    </row>
    <row r="77" spans="1:5" ht="12.95" customHeight="1" x14ac:dyDescent="0.25">
      <c r="A77" s="28"/>
      <c r="B77" s="21"/>
      <c r="C77" s="21"/>
      <c r="D77" s="21"/>
      <c r="E77" s="21"/>
    </row>
    <row r="78" spans="1:5" ht="12.95" customHeight="1" x14ac:dyDescent="0.25">
      <c r="A78" s="28"/>
      <c r="B78" s="21"/>
      <c r="C78" s="21"/>
      <c r="D78" s="21"/>
      <c r="E78" s="21"/>
    </row>
    <row r="79" spans="1:5" ht="12.95" customHeight="1" x14ac:dyDescent="0.25">
      <c r="A79" s="28"/>
      <c r="B79" s="21"/>
      <c r="C79" s="21"/>
      <c r="D79" s="21"/>
      <c r="E79" s="21"/>
    </row>
    <row r="80" spans="1:5" s="15" customFormat="1" ht="12.95" customHeight="1" x14ac:dyDescent="0.25">
      <c r="A80" s="21"/>
      <c r="B80" s="29"/>
      <c r="C80" s="29"/>
      <c r="D80" s="29"/>
      <c r="E80" s="29"/>
    </row>
    <row r="81" spans="1:5" ht="12.95" customHeight="1" x14ac:dyDescent="0.25">
      <c r="A81" s="21"/>
      <c r="B81" s="21"/>
      <c r="C81" s="21"/>
      <c r="D81" s="21"/>
      <c r="E81" s="21"/>
    </row>
    <row r="82" spans="1:5" ht="12.95" customHeight="1" x14ac:dyDescent="0.25">
      <c r="A82" s="3"/>
    </row>
    <row r="83" spans="1:5" ht="12.95" customHeight="1" x14ac:dyDescent="0.25">
      <c r="A83" s="3"/>
    </row>
    <row r="84" spans="1:5" ht="12.95" customHeight="1" x14ac:dyDescent="0.25">
      <c r="A84" s="3"/>
    </row>
    <row r="85" spans="1:5" ht="12.95" customHeight="1" x14ac:dyDescent="0.25">
      <c r="A85" s="3"/>
    </row>
    <row r="86" spans="1:5" s="3" customFormat="1" ht="12.95" customHeight="1" x14ac:dyDescent="0.25"/>
    <row r="87" spans="1:5" s="3" customFormat="1" ht="12.95" customHeight="1" x14ac:dyDescent="0.25"/>
    <row r="88" spans="1:5" s="3" customFormat="1" ht="12.95" customHeight="1" x14ac:dyDescent="0.25"/>
    <row r="89" spans="1:5" s="3" customFormat="1" ht="12.95" customHeight="1" x14ac:dyDescent="0.25"/>
    <row r="90" spans="1:5" s="3" customFormat="1" ht="12.95" customHeight="1" x14ac:dyDescent="0.25"/>
    <row r="91" spans="1:5" s="3" customFormat="1" ht="12.95" customHeight="1" x14ac:dyDescent="0.25"/>
    <row r="92" spans="1:5" s="3" customFormat="1" ht="12.95" customHeight="1" x14ac:dyDescent="0.25"/>
    <row r="93" spans="1:5" s="3" customFormat="1" ht="12.95" customHeight="1" x14ac:dyDescent="0.25"/>
    <row r="94" spans="1:5" s="3" customFormat="1" ht="12.95" customHeight="1" x14ac:dyDescent="0.25"/>
    <row r="95" spans="1:5" s="3" customFormat="1" ht="12.95" customHeight="1" x14ac:dyDescent="0.25"/>
    <row r="96" spans="1:5" s="3" customFormat="1" ht="12.95" customHeight="1" x14ac:dyDescent="0.25"/>
    <row r="97" s="3" customFormat="1" ht="12.95" customHeight="1" x14ac:dyDescent="0.25"/>
    <row r="98" s="3" customFormat="1" ht="12.95" customHeight="1" x14ac:dyDescent="0.25"/>
    <row r="99" s="3" customFormat="1" ht="12.95" customHeight="1" x14ac:dyDescent="0.25"/>
    <row r="100" s="3" customFormat="1" ht="12.95" customHeight="1" x14ac:dyDescent="0.25"/>
    <row r="101" s="3" customFormat="1" ht="12.95" customHeight="1" x14ac:dyDescent="0.25"/>
    <row r="102" s="3" customFormat="1" ht="12.95" customHeight="1" x14ac:dyDescent="0.25"/>
    <row r="103" s="3" customFormat="1" ht="12.95" customHeight="1" x14ac:dyDescent="0.25"/>
    <row r="104" s="3" customFormat="1" ht="12.95" customHeight="1" x14ac:dyDescent="0.25"/>
    <row r="105" s="3" customFormat="1" ht="12.95" customHeight="1" x14ac:dyDescent="0.25"/>
    <row r="106" s="3" customFormat="1" ht="12.95" customHeight="1" x14ac:dyDescent="0.25"/>
    <row r="107" s="3" customFormat="1" ht="12.95" customHeight="1" x14ac:dyDescent="0.25"/>
    <row r="108" s="3" customFormat="1" ht="12.95" customHeight="1" x14ac:dyDescent="0.25"/>
    <row r="109" s="3" customFormat="1" ht="12.95" customHeight="1" x14ac:dyDescent="0.25"/>
    <row r="110" s="3" customFormat="1" ht="12.95" customHeight="1" x14ac:dyDescent="0.25"/>
    <row r="111" s="3" customFormat="1" ht="12.95" customHeight="1" x14ac:dyDescent="0.25"/>
    <row r="112" s="3" customFormat="1" ht="12.95" customHeight="1" x14ac:dyDescent="0.25"/>
    <row r="113" s="3" customFormat="1" ht="12.95" customHeight="1" x14ac:dyDescent="0.25"/>
    <row r="114" s="3" customFormat="1" ht="12.95" customHeight="1" x14ac:dyDescent="0.25"/>
    <row r="115" s="3" customFormat="1" ht="12.95" customHeight="1" x14ac:dyDescent="0.25"/>
    <row r="116" s="3" customFormat="1" ht="12.95" customHeight="1" x14ac:dyDescent="0.25"/>
    <row r="117" s="3" customFormat="1" ht="12.95" customHeight="1" x14ac:dyDescent="0.25"/>
    <row r="118" s="3" customFormat="1" ht="12.95" customHeight="1" x14ac:dyDescent="0.25"/>
    <row r="119" s="3" customFormat="1" ht="12.95" customHeight="1" x14ac:dyDescent="0.25"/>
    <row r="120" s="3" customFormat="1" ht="12.95" customHeight="1" x14ac:dyDescent="0.25"/>
    <row r="121" s="3" customFormat="1" ht="12.95" customHeight="1" x14ac:dyDescent="0.25"/>
    <row r="122" s="3" customFormat="1" ht="12.95" customHeight="1" x14ac:dyDescent="0.25"/>
    <row r="123" s="3" customFormat="1" ht="12.95" customHeight="1" x14ac:dyDescent="0.25"/>
    <row r="124" s="3" customFormat="1" ht="12.95" customHeight="1" x14ac:dyDescent="0.25"/>
    <row r="125" s="3" customFormat="1" ht="12.95" customHeight="1" x14ac:dyDescent="0.25"/>
    <row r="126" s="3" customFormat="1" ht="12.95" customHeight="1" x14ac:dyDescent="0.25"/>
    <row r="127" s="3" customFormat="1" ht="12.95" customHeight="1" x14ac:dyDescent="0.25"/>
    <row r="128" s="3" customFormat="1" ht="12.95" customHeight="1" x14ac:dyDescent="0.25"/>
    <row r="129" s="3" customFormat="1" ht="12.95" customHeight="1" x14ac:dyDescent="0.25"/>
    <row r="130" s="3" customFormat="1" ht="12.95" customHeight="1" x14ac:dyDescent="0.25"/>
    <row r="131" s="3" customFormat="1" ht="12.95" customHeight="1" x14ac:dyDescent="0.25"/>
    <row r="132" s="3" customFormat="1" ht="12.95" customHeight="1" x14ac:dyDescent="0.25"/>
    <row r="133" s="3" customFormat="1" ht="12.95" customHeight="1" x14ac:dyDescent="0.25"/>
    <row r="134" s="3" customFormat="1" ht="12.95" customHeight="1" x14ac:dyDescent="0.25"/>
    <row r="135" s="3" customFormat="1" ht="12.95" customHeight="1" x14ac:dyDescent="0.25"/>
    <row r="136" s="3" customFormat="1" ht="12.95" customHeight="1" x14ac:dyDescent="0.25"/>
    <row r="137" s="3" customFormat="1" ht="12.95" customHeight="1" x14ac:dyDescent="0.25"/>
    <row r="138" s="3" customFormat="1" ht="12.95" customHeight="1" x14ac:dyDescent="0.25"/>
    <row r="139" s="3" customFormat="1" ht="12.95" customHeight="1" x14ac:dyDescent="0.25"/>
    <row r="140" s="3" customFormat="1" ht="12.95" customHeight="1" x14ac:dyDescent="0.25"/>
    <row r="141" s="3" customFormat="1" ht="12.95" customHeight="1" x14ac:dyDescent="0.25"/>
    <row r="142" s="3" customFormat="1" ht="12.95" customHeight="1" x14ac:dyDescent="0.25"/>
    <row r="143" s="3" customFormat="1" ht="12.95" customHeight="1" x14ac:dyDescent="0.25"/>
    <row r="144" s="3" customFormat="1" ht="12.95" customHeight="1" x14ac:dyDescent="0.25"/>
    <row r="145" s="3" customFormat="1" ht="12.95" customHeight="1" x14ac:dyDescent="0.25"/>
    <row r="146" s="3" customFormat="1" ht="12.95" customHeight="1" x14ac:dyDescent="0.25"/>
    <row r="147" s="3" customFormat="1" ht="12.95" customHeight="1" x14ac:dyDescent="0.25"/>
    <row r="148" s="3" customFormat="1" ht="12.95" customHeight="1" x14ac:dyDescent="0.25"/>
    <row r="149" s="3" customFormat="1" ht="12.95" customHeight="1" x14ac:dyDescent="0.25"/>
    <row r="150" s="3" customFormat="1" ht="12.95" customHeight="1" x14ac:dyDescent="0.25"/>
    <row r="151" s="3" customFormat="1" ht="12.95" customHeight="1" x14ac:dyDescent="0.25"/>
    <row r="152" s="3" customFormat="1" ht="12.95" customHeight="1" x14ac:dyDescent="0.25"/>
    <row r="153" s="3" customFormat="1" ht="12.95" customHeight="1" x14ac:dyDescent="0.25"/>
    <row r="154" s="3" customFormat="1" ht="12.95" customHeight="1" x14ac:dyDescent="0.25"/>
    <row r="155" s="3" customFormat="1" ht="12.95" customHeight="1" x14ac:dyDescent="0.25"/>
    <row r="156" s="3" customFormat="1" ht="12.95" customHeight="1" x14ac:dyDescent="0.25"/>
    <row r="157" s="3" customFormat="1" ht="12.95" customHeight="1" x14ac:dyDescent="0.25"/>
    <row r="158" s="3" customFormat="1" ht="12.95" customHeight="1" x14ac:dyDescent="0.25"/>
    <row r="159" s="3" customFormat="1" ht="12.95" customHeight="1" x14ac:dyDescent="0.25"/>
    <row r="160" s="3" customFormat="1" ht="12.95" customHeight="1" x14ac:dyDescent="0.25"/>
    <row r="161" s="3" customFormat="1" ht="12.95" customHeight="1" x14ac:dyDescent="0.25"/>
    <row r="162" s="3" customFormat="1" ht="12.95" customHeight="1" x14ac:dyDescent="0.25"/>
    <row r="163" s="3" customFormat="1" ht="12.95" customHeight="1" x14ac:dyDescent="0.25"/>
    <row r="164" s="3" customFormat="1" ht="12.95" customHeight="1" x14ac:dyDescent="0.25"/>
    <row r="165" s="3" customFormat="1" ht="12.95" customHeight="1" x14ac:dyDescent="0.25"/>
    <row r="166" s="3" customFormat="1" ht="12.95" customHeight="1" x14ac:dyDescent="0.25"/>
    <row r="167" s="3" customFormat="1" ht="12.95" customHeight="1" x14ac:dyDescent="0.25"/>
    <row r="168" s="3" customFormat="1" ht="12.95" customHeight="1" x14ac:dyDescent="0.25"/>
    <row r="169" s="3" customFormat="1" ht="12.95" customHeight="1" x14ac:dyDescent="0.25"/>
    <row r="170" s="3" customFormat="1" ht="12.95" customHeight="1" x14ac:dyDescent="0.25"/>
    <row r="171" s="3" customFormat="1" ht="12.95" customHeight="1" x14ac:dyDescent="0.25"/>
    <row r="172" s="3" customFormat="1" ht="12.95" customHeight="1" x14ac:dyDescent="0.25"/>
    <row r="173" s="3" customFormat="1" ht="12.95" customHeight="1" x14ac:dyDescent="0.25"/>
    <row r="174" s="3" customFormat="1" ht="12.95" customHeight="1" x14ac:dyDescent="0.25"/>
    <row r="175" s="3" customFormat="1" ht="12.95" customHeight="1" x14ac:dyDescent="0.25"/>
    <row r="176" s="3" customFormat="1" ht="12.95" customHeight="1" x14ac:dyDescent="0.25"/>
    <row r="177" s="3" customFormat="1" ht="12.95" customHeight="1" x14ac:dyDescent="0.25"/>
    <row r="178" s="3" customFormat="1" ht="12.95" customHeight="1" x14ac:dyDescent="0.25"/>
    <row r="179" s="3" customFormat="1" ht="12.95" customHeight="1" x14ac:dyDescent="0.25"/>
    <row r="180" s="3" customFormat="1" ht="12.95" customHeight="1" x14ac:dyDescent="0.25"/>
    <row r="181" s="3" customFormat="1" ht="12.95" customHeight="1" x14ac:dyDescent="0.25"/>
    <row r="182" s="3" customFormat="1" ht="12.95" customHeight="1" x14ac:dyDescent="0.25"/>
    <row r="183" s="3" customFormat="1" ht="12.95" customHeight="1" x14ac:dyDescent="0.25"/>
    <row r="184" s="3" customFormat="1" ht="12.95" customHeight="1" x14ac:dyDescent="0.25"/>
    <row r="185" s="3" customFormat="1" ht="12.95" customHeight="1" x14ac:dyDescent="0.25"/>
    <row r="186" s="3" customFormat="1" ht="12.95" customHeight="1" x14ac:dyDescent="0.25"/>
    <row r="187" s="3" customFormat="1" ht="12.95" customHeight="1" x14ac:dyDescent="0.25"/>
    <row r="188" s="3" customFormat="1" ht="12.95" customHeight="1" x14ac:dyDescent="0.25"/>
    <row r="189" s="3" customFormat="1" ht="12.95" customHeight="1" x14ac:dyDescent="0.25"/>
    <row r="190" s="3" customFormat="1" ht="12.95" customHeight="1" x14ac:dyDescent="0.25"/>
    <row r="191" s="3" customFormat="1" ht="12.95" customHeight="1" x14ac:dyDescent="0.25"/>
    <row r="192" s="3" customFormat="1" ht="12.95" customHeight="1" x14ac:dyDescent="0.25"/>
    <row r="193" s="3" customFormat="1" ht="12.95" customHeight="1" x14ac:dyDescent="0.25"/>
    <row r="194" s="3" customFormat="1" ht="12.95" customHeight="1" x14ac:dyDescent="0.25"/>
    <row r="195" s="3" customFormat="1" ht="12.95" customHeight="1" x14ac:dyDescent="0.25"/>
    <row r="196" s="3" customFormat="1" ht="12.95" customHeight="1" x14ac:dyDescent="0.25"/>
    <row r="197" s="3" customFormat="1" ht="12.95" customHeight="1" x14ac:dyDescent="0.25"/>
    <row r="198" s="3" customFormat="1" ht="12.95" customHeight="1" x14ac:dyDescent="0.25"/>
    <row r="199" s="3" customFormat="1" ht="12.95" customHeight="1" x14ac:dyDescent="0.25"/>
    <row r="200" s="3" customFormat="1" ht="12.95" customHeight="1" x14ac:dyDescent="0.25"/>
    <row r="201" s="3" customFormat="1" ht="12.95" customHeight="1" x14ac:dyDescent="0.25"/>
    <row r="202" s="3" customFormat="1" ht="12.95" customHeight="1" x14ac:dyDescent="0.25"/>
    <row r="203" s="3" customFormat="1" ht="12.95" customHeight="1" x14ac:dyDescent="0.25"/>
    <row r="204" s="3" customFormat="1" ht="12.95" customHeight="1" x14ac:dyDescent="0.25"/>
    <row r="205" s="3" customFormat="1" ht="12.95" customHeight="1" x14ac:dyDescent="0.25"/>
    <row r="206" s="3" customFormat="1" ht="12.95" customHeight="1" x14ac:dyDescent="0.25"/>
    <row r="207" s="3" customFormat="1" ht="12.95" customHeight="1" x14ac:dyDescent="0.25"/>
    <row r="208" s="3" customFormat="1" ht="12.95" customHeight="1" x14ac:dyDescent="0.25"/>
    <row r="209" s="3" customFormat="1" ht="12.95" customHeight="1" x14ac:dyDescent="0.25"/>
    <row r="210" s="3" customFormat="1" ht="12.95" customHeight="1" x14ac:dyDescent="0.25"/>
    <row r="211" s="3" customFormat="1" ht="12.95" customHeight="1" x14ac:dyDescent="0.25"/>
    <row r="212" s="3" customFormat="1" ht="12.95" customHeight="1" x14ac:dyDescent="0.25"/>
    <row r="213" s="3" customFormat="1" ht="12.95" customHeight="1" x14ac:dyDescent="0.25"/>
    <row r="214" s="3" customFormat="1" ht="12.95" customHeight="1" x14ac:dyDescent="0.25"/>
    <row r="215" s="3" customFormat="1" ht="12.95" customHeight="1" x14ac:dyDescent="0.25"/>
    <row r="216" s="3" customFormat="1" ht="12.95" customHeight="1" x14ac:dyDescent="0.25"/>
    <row r="217" s="3" customFormat="1" ht="12.95" customHeight="1" x14ac:dyDescent="0.25"/>
    <row r="218" s="3" customFormat="1" ht="12.95" customHeight="1" x14ac:dyDescent="0.25"/>
    <row r="219" s="3" customFormat="1" ht="12.95" customHeight="1" x14ac:dyDescent="0.25"/>
    <row r="220" s="3" customFormat="1" ht="12.95" customHeight="1" x14ac:dyDescent="0.25"/>
    <row r="221" s="3" customFormat="1" ht="12.95" customHeight="1" x14ac:dyDescent="0.25"/>
    <row r="222" s="3" customFormat="1" ht="12.95" customHeight="1" x14ac:dyDescent="0.25"/>
    <row r="223" s="3" customFormat="1" ht="12.95" customHeight="1" x14ac:dyDescent="0.25"/>
    <row r="224" s="3" customFormat="1" ht="12.95" customHeight="1" x14ac:dyDescent="0.25"/>
    <row r="225" s="3" customFormat="1" ht="12.95" customHeight="1" x14ac:dyDescent="0.25"/>
    <row r="226" s="3" customFormat="1" ht="12.95" customHeight="1" x14ac:dyDescent="0.25"/>
    <row r="227" s="3" customFormat="1" ht="12.95" customHeight="1" x14ac:dyDescent="0.25"/>
    <row r="228" s="3" customFormat="1" ht="12.95" customHeight="1" x14ac:dyDescent="0.25"/>
    <row r="229" s="3" customFormat="1" ht="12.95" customHeight="1" x14ac:dyDescent="0.25"/>
    <row r="230" s="3" customFormat="1" ht="12.95" customHeight="1" x14ac:dyDescent="0.25"/>
    <row r="231" s="3" customFormat="1" ht="12.95" customHeight="1" x14ac:dyDescent="0.25"/>
    <row r="232" s="3" customFormat="1" ht="12.95" customHeight="1" x14ac:dyDescent="0.25"/>
    <row r="233" s="3" customFormat="1" ht="12.95" customHeight="1" x14ac:dyDescent="0.25"/>
    <row r="234" s="3" customFormat="1" ht="12.95" customHeight="1" x14ac:dyDescent="0.25"/>
    <row r="235" s="3" customFormat="1" ht="12.95" customHeight="1" x14ac:dyDescent="0.25"/>
    <row r="236" s="3" customFormat="1" ht="12.95" customHeight="1" x14ac:dyDescent="0.25"/>
    <row r="237" s="3" customFormat="1" ht="12.95" customHeight="1" x14ac:dyDescent="0.25"/>
    <row r="238" s="3" customFormat="1" ht="12.95" customHeight="1" x14ac:dyDescent="0.25"/>
    <row r="239" s="3" customFormat="1" ht="12.95" customHeight="1" x14ac:dyDescent="0.25"/>
    <row r="240" s="3" customFormat="1" ht="12.95" customHeight="1" x14ac:dyDescent="0.25"/>
    <row r="241" s="3" customFormat="1" ht="12.95" customHeight="1" x14ac:dyDescent="0.25"/>
    <row r="242" s="3" customFormat="1" ht="12.95" customHeight="1" x14ac:dyDescent="0.25"/>
    <row r="243" s="3" customFormat="1" ht="12.95" customHeight="1" x14ac:dyDescent="0.25"/>
    <row r="244" s="3" customFormat="1" ht="12.95" customHeight="1" x14ac:dyDescent="0.25"/>
    <row r="245" s="3" customFormat="1" ht="12.95" customHeight="1" x14ac:dyDescent="0.25"/>
    <row r="246" s="3" customFormat="1" ht="12.95" customHeight="1" x14ac:dyDescent="0.25"/>
    <row r="247" s="3" customFormat="1" ht="12.95" customHeight="1" x14ac:dyDescent="0.25"/>
    <row r="248" s="3" customFormat="1" ht="12.95" customHeight="1" x14ac:dyDescent="0.25"/>
    <row r="249" s="3" customFormat="1" ht="12.95" customHeight="1" x14ac:dyDescent="0.25"/>
    <row r="250" s="3" customFormat="1" ht="12.95" customHeight="1" x14ac:dyDescent="0.25"/>
    <row r="251" s="3" customFormat="1" ht="12.95" customHeight="1" x14ac:dyDescent="0.25"/>
    <row r="252" s="3" customFormat="1" ht="12.95" customHeight="1" x14ac:dyDescent="0.25"/>
    <row r="253" s="3" customFormat="1" ht="12.95" customHeight="1" x14ac:dyDescent="0.25"/>
    <row r="254" s="3" customFormat="1" ht="12.95" customHeight="1" x14ac:dyDescent="0.25"/>
    <row r="255" s="3" customFormat="1" ht="12.95" customHeight="1" x14ac:dyDescent="0.25"/>
    <row r="256" s="3" customFormat="1" ht="12.95" customHeight="1" x14ac:dyDescent="0.25"/>
    <row r="257" s="3" customFormat="1" ht="12.95" customHeight="1" x14ac:dyDescent="0.25"/>
    <row r="258" s="3" customFormat="1" ht="12.95" customHeight="1" x14ac:dyDescent="0.25"/>
    <row r="259" s="3" customFormat="1" ht="12.95" customHeight="1" x14ac:dyDescent="0.25"/>
    <row r="260" s="3" customFormat="1" ht="12.95" customHeight="1" x14ac:dyDescent="0.25"/>
    <row r="261" s="3" customFormat="1" ht="12.95" customHeight="1" x14ac:dyDescent="0.25"/>
    <row r="262" s="3" customFormat="1" ht="12.95" customHeight="1" x14ac:dyDescent="0.25"/>
    <row r="263" s="3" customFormat="1" ht="12.95" customHeight="1" x14ac:dyDescent="0.25"/>
    <row r="264" s="3" customFormat="1" ht="12.95" customHeight="1" x14ac:dyDescent="0.25"/>
    <row r="265" s="3" customFormat="1" ht="12.95" customHeight="1" x14ac:dyDescent="0.25"/>
    <row r="266" s="3" customFormat="1" ht="12.95" customHeight="1" x14ac:dyDescent="0.25"/>
    <row r="267" s="3" customFormat="1" ht="12.95" customHeight="1" x14ac:dyDescent="0.25"/>
    <row r="268" s="3" customFormat="1" ht="12.95" customHeight="1" x14ac:dyDescent="0.25"/>
    <row r="269" s="3" customFormat="1" ht="12.95" customHeight="1" x14ac:dyDescent="0.25"/>
    <row r="270" s="3" customFormat="1" ht="12.95" customHeight="1" x14ac:dyDescent="0.25"/>
    <row r="271" s="3" customFormat="1" ht="12.95" customHeight="1" x14ac:dyDescent="0.25"/>
    <row r="272" s="3" customFormat="1" ht="12.95" customHeight="1" x14ac:dyDescent="0.25"/>
    <row r="273" s="3" customFormat="1" ht="12.95" customHeight="1" x14ac:dyDescent="0.25"/>
    <row r="274" s="3" customFormat="1" ht="12.95" customHeight="1" x14ac:dyDescent="0.25"/>
    <row r="275" s="3" customFormat="1" ht="12.95" customHeight="1" x14ac:dyDescent="0.25"/>
    <row r="276" s="3" customFormat="1" ht="12.95" customHeight="1" x14ac:dyDescent="0.25"/>
    <row r="277" s="3" customFormat="1" ht="12.95" customHeight="1" x14ac:dyDescent="0.25"/>
    <row r="278" s="3" customFormat="1" ht="12.95" customHeight="1" x14ac:dyDescent="0.25"/>
    <row r="279" s="3" customFormat="1" ht="12.95" customHeight="1" x14ac:dyDescent="0.25"/>
    <row r="280" s="3" customFormat="1" ht="12.95" customHeight="1" x14ac:dyDescent="0.25"/>
    <row r="281" s="3" customFormat="1" ht="12.95" customHeight="1" x14ac:dyDescent="0.25"/>
    <row r="282" s="3" customFormat="1" ht="12.95" customHeight="1" x14ac:dyDescent="0.25"/>
    <row r="283" s="3" customFormat="1" ht="12.95" customHeight="1" x14ac:dyDescent="0.25"/>
    <row r="284" s="3" customFormat="1" ht="12.95" customHeight="1" x14ac:dyDescent="0.25"/>
    <row r="285" s="3" customFormat="1" ht="12.95" customHeight="1" x14ac:dyDescent="0.25"/>
    <row r="286" s="3" customFormat="1" ht="12.95" customHeight="1" x14ac:dyDescent="0.25"/>
    <row r="287" s="3" customFormat="1" ht="12.95" customHeight="1" x14ac:dyDescent="0.25"/>
    <row r="288" s="3" customFormat="1" ht="12.95" customHeight="1" x14ac:dyDescent="0.25"/>
    <row r="289" s="3" customFormat="1" ht="12.95" customHeight="1" x14ac:dyDescent="0.25"/>
    <row r="290" s="3" customFormat="1" ht="12.95" customHeight="1" x14ac:dyDescent="0.25"/>
    <row r="291" s="3" customFormat="1" ht="12.95" customHeight="1" x14ac:dyDescent="0.25"/>
    <row r="292" s="3" customFormat="1" ht="12.95" customHeight="1" x14ac:dyDescent="0.25"/>
    <row r="293" s="3" customFormat="1" ht="12.95" customHeight="1" x14ac:dyDescent="0.25"/>
    <row r="294" s="3" customFormat="1" ht="12.95" customHeight="1" x14ac:dyDescent="0.25"/>
    <row r="295" s="3" customFormat="1" ht="12.95" customHeight="1" x14ac:dyDescent="0.25"/>
    <row r="296" s="3" customFormat="1" ht="12.95" customHeight="1" x14ac:dyDescent="0.25"/>
    <row r="297" s="3" customFormat="1" ht="12.95" customHeight="1" x14ac:dyDescent="0.25"/>
    <row r="298" s="3" customFormat="1" ht="12.95" customHeight="1" x14ac:dyDescent="0.25"/>
    <row r="299" s="3" customFormat="1" ht="12.95" customHeight="1" x14ac:dyDescent="0.25"/>
    <row r="300" s="3" customFormat="1" ht="12.95" customHeight="1" x14ac:dyDescent="0.25"/>
    <row r="301" s="3" customFormat="1" ht="12.95" customHeight="1" x14ac:dyDescent="0.25"/>
    <row r="302" s="3" customFormat="1" ht="12.95" customHeight="1" x14ac:dyDescent="0.25"/>
    <row r="303" s="3" customFormat="1" ht="12.95" customHeight="1" x14ac:dyDescent="0.25"/>
    <row r="304" s="3" customFormat="1" ht="12.95" customHeight="1" x14ac:dyDescent="0.25"/>
    <row r="305" s="3" customFormat="1" ht="12.95" customHeight="1" x14ac:dyDescent="0.25"/>
    <row r="306" s="3" customFormat="1" ht="12.95" customHeight="1" x14ac:dyDescent="0.25"/>
    <row r="307" s="3" customFormat="1" ht="12.95" customHeight="1" x14ac:dyDescent="0.25"/>
    <row r="308" s="3" customFormat="1" ht="12.95" customHeight="1" x14ac:dyDescent="0.25"/>
    <row r="309" s="3" customFormat="1" ht="12.95" customHeight="1" x14ac:dyDescent="0.25"/>
    <row r="310" s="3" customFormat="1" ht="12.95" customHeight="1" x14ac:dyDescent="0.25"/>
    <row r="311" s="3" customFormat="1" ht="12.95" customHeight="1" x14ac:dyDescent="0.25"/>
    <row r="312" s="3" customFormat="1" ht="12.95" customHeight="1" x14ac:dyDescent="0.25"/>
    <row r="313" s="3" customFormat="1" ht="12.95" customHeight="1" x14ac:dyDescent="0.25"/>
    <row r="314" s="3" customFormat="1" ht="12.95" customHeight="1" x14ac:dyDescent="0.25"/>
    <row r="315" s="3" customFormat="1" ht="12.95" customHeight="1" x14ac:dyDescent="0.25"/>
    <row r="316" s="3" customFormat="1" ht="12.95" customHeight="1" x14ac:dyDescent="0.25"/>
    <row r="317" s="3" customFormat="1" ht="12.95" customHeight="1" x14ac:dyDescent="0.25"/>
    <row r="318" s="3" customFormat="1" ht="12.95" customHeight="1" x14ac:dyDescent="0.25"/>
    <row r="319" s="3" customFormat="1" ht="12.95" customHeight="1" x14ac:dyDescent="0.25"/>
    <row r="320" s="3" customFormat="1" ht="12.95" customHeight="1" x14ac:dyDescent="0.25"/>
    <row r="321" s="3" customFormat="1" ht="12.95" customHeight="1" x14ac:dyDescent="0.25"/>
    <row r="322" s="3" customFormat="1" ht="12.95" customHeight="1" x14ac:dyDescent="0.25"/>
    <row r="323" s="3" customFormat="1" ht="12.95" customHeight="1" x14ac:dyDescent="0.25"/>
    <row r="324" s="3" customFormat="1" ht="12.95" customHeight="1" x14ac:dyDescent="0.25"/>
    <row r="325" s="3" customFormat="1" ht="12.95" customHeight="1" x14ac:dyDescent="0.25"/>
    <row r="326" s="3" customFormat="1" ht="12.95" customHeight="1" x14ac:dyDescent="0.25"/>
    <row r="327" s="3" customFormat="1" ht="12.95" customHeight="1" x14ac:dyDescent="0.25"/>
    <row r="328" s="3" customFormat="1" ht="12.95" customHeight="1" x14ac:dyDescent="0.25"/>
    <row r="329" s="3" customFormat="1" ht="12.95" customHeight="1" x14ac:dyDescent="0.25"/>
    <row r="330" s="3" customFormat="1" ht="12.95" customHeight="1" x14ac:dyDescent="0.25"/>
    <row r="331" s="3" customFormat="1" ht="12.95" customHeight="1" x14ac:dyDescent="0.25"/>
    <row r="332" s="3" customFormat="1" ht="12.95" customHeight="1" x14ac:dyDescent="0.25"/>
    <row r="333" s="3" customFormat="1" ht="12.95" customHeight="1" x14ac:dyDescent="0.25"/>
    <row r="334" s="3" customFormat="1" ht="12.95" customHeight="1" x14ac:dyDescent="0.25"/>
    <row r="335" s="3" customFormat="1" ht="12.95" customHeight="1" x14ac:dyDescent="0.25"/>
    <row r="336" s="3" customFormat="1" ht="12.95" customHeight="1" x14ac:dyDescent="0.25"/>
    <row r="337" s="3" customFormat="1" ht="12.95" customHeight="1" x14ac:dyDescent="0.25"/>
    <row r="338" s="3" customFormat="1" ht="12.95" customHeight="1" x14ac:dyDescent="0.25"/>
    <row r="339" s="3" customFormat="1" ht="12.95" customHeight="1" x14ac:dyDescent="0.25"/>
    <row r="340" s="3" customFormat="1" ht="12.95" customHeight="1" x14ac:dyDescent="0.25"/>
    <row r="341" s="3" customFormat="1" ht="12.95" customHeight="1" x14ac:dyDescent="0.25"/>
    <row r="342" s="3" customFormat="1" ht="12.95" customHeight="1" x14ac:dyDescent="0.25"/>
    <row r="343" s="3" customFormat="1" ht="12.95" customHeight="1" x14ac:dyDescent="0.25"/>
    <row r="344" s="3" customFormat="1" ht="12.95" customHeight="1" x14ac:dyDescent="0.25"/>
    <row r="345" s="3" customFormat="1" ht="12.95" customHeight="1" x14ac:dyDescent="0.25"/>
    <row r="346" s="3" customFormat="1" ht="12.95" customHeight="1" x14ac:dyDescent="0.25"/>
    <row r="347" s="3" customFormat="1" ht="12.95" customHeight="1" x14ac:dyDescent="0.25"/>
    <row r="348" s="3" customFormat="1" ht="12.95" customHeight="1" x14ac:dyDescent="0.25"/>
    <row r="349" s="3" customFormat="1" ht="12.95" customHeight="1" x14ac:dyDescent="0.25"/>
    <row r="350" s="3" customFormat="1" ht="12.95" customHeight="1" x14ac:dyDescent="0.25"/>
    <row r="351" s="3" customFormat="1" ht="12.95" customHeight="1" x14ac:dyDescent="0.25"/>
    <row r="352" s="3" customFormat="1" ht="12.95" customHeight="1" x14ac:dyDescent="0.25"/>
    <row r="353" s="3" customFormat="1" ht="12.95" customHeight="1" x14ac:dyDescent="0.25"/>
    <row r="354" s="3" customFormat="1" ht="12.95" customHeight="1" x14ac:dyDescent="0.25"/>
    <row r="355" s="3" customFormat="1" ht="12.95" customHeight="1" x14ac:dyDescent="0.25"/>
    <row r="356" s="3" customFormat="1" ht="12.95" customHeight="1" x14ac:dyDescent="0.25"/>
    <row r="357" s="3" customFormat="1" ht="12.95" customHeight="1" x14ac:dyDescent="0.25"/>
    <row r="358" s="3" customFormat="1" ht="12.95" customHeight="1" x14ac:dyDescent="0.25"/>
    <row r="359" s="3" customFormat="1" ht="12.95" customHeight="1" x14ac:dyDescent="0.25"/>
    <row r="360" s="3" customFormat="1" ht="12.95" customHeight="1" x14ac:dyDescent="0.25"/>
    <row r="361" s="3" customFormat="1" ht="12.95" customHeight="1" x14ac:dyDescent="0.25"/>
    <row r="362" s="3" customFormat="1" ht="12.95" customHeight="1" x14ac:dyDescent="0.25"/>
    <row r="363" s="3" customFormat="1" ht="12.95" customHeight="1" x14ac:dyDescent="0.25"/>
    <row r="364" s="3" customFormat="1" ht="12.95" customHeight="1" x14ac:dyDescent="0.25"/>
    <row r="365" s="3" customFormat="1" ht="12.95" customHeight="1" x14ac:dyDescent="0.25"/>
    <row r="366" s="3" customFormat="1" ht="12.95" customHeight="1" x14ac:dyDescent="0.25"/>
    <row r="367" s="3" customFormat="1" ht="12.95" customHeight="1" x14ac:dyDescent="0.25"/>
    <row r="368" s="3" customFormat="1" ht="12.95" customHeight="1" x14ac:dyDescent="0.25"/>
    <row r="369" s="3" customFormat="1" ht="12.95" customHeight="1" x14ac:dyDescent="0.25"/>
    <row r="370" s="3" customFormat="1" ht="12.95" customHeight="1" x14ac:dyDescent="0.25"/>
    <row r="371" s="3" customFormat="1" ht="12.95" customHeight="1" x14ac:dyDescent="0.25"/>
    <row r="372" s="3" customFormat="1" ht="12.95" customHeight="1" x14ac:dyDescent="0.25"/>
    <row r="373" s="3" customFormat="1" ht="12.95" customHeight="1" x14ac:dyDescent="0.25"/>
    <row r="374" s="3" customFormat="1" ht="12.95" customHeight="1" x14ac:dyDescent="0.25"/>
    <row r="375" s="3" customFormat="1" ht="12.95" customHeight="1" x14ac:dyDescent="0.25"/>
    <row r="376" s="3" customFormat="1" ht="12.95" customHeight="1" x14ac:dyDescent="0.25"/>
    <row r="377" s="3" customFormat="1" ht="12.95" customHeight="1" x14ac:dyDescent="0.25"/>
    <row r="378" s="3" customFormat="1" ht="12.95" customHeight="1" x14ac:dyDescent="0.25"/>
    <row r="379" s="3" customFormat="1" ht="12.95" customHeight="1" x14ac:dyDescent="0.25"/>
    <row r="380" s="3" customFormat="1" ht="12.95" customHeight="1" x14ac:dyDescent="0.25"/>
    <row r="381" s="3" customFormat="1" ht="12.95" customHeight="1" x14ac:dyDescent="0.25"/>
    <row r="382" s="3" customFormat="1" ht="12.95" customHeight="1" x14ac:dyDescent="0.25"/>
    <row r="383" s="3" customFormat="1" ht="12.95" customHeight="1" x14ac:dyDescent="0.25"/>
    <row r="384" s="3" customFormat="1" ht="12.95" customHeight="1" x14ac:dyDescent="0.25"/>
    <row r="385" s="3" customFormat="1" ht="12.95" customHeight="1" x14ac:dyDescent="0.25"/>
    <row r="386" s="3" customFormat="1" ht="12.95" customHeight="1" x14ac:dyDescent="0.25"/>
    <row r="387" s="3" customFormat="1" ht="12.95" customHeight="1" x14ac:dyDescent="0.25"/>
    <row r="388" s="3" customFormat="1" ht="12.95" customHeight="1" x14ac:dyDescent="0.25"/>
    <row r="389" s="3" customFormat="1" ht="12.95" customHeight="1" x14ac:dyDescent="0.25"/>
    <row r="390" s="3" customFormat="1" ht="12.95" customHeight="1" x14ac:dyDescent="0.25"/>
    <row r="391" s="3" customFormat="1" ht="12.95" customHeight="1" x14ac:dyDescent="0.25"/>
    <row r="392" s="3" customFormat="1" ht="12.95" customHeight="1" x14ac:dyDescent="0.25"/>
    <row r="393" s="3" customFormat="1" ht="12.95" customHeight="1" x14ac:dyDescent="0.25"/>
    <row r="394" s="3" customFormat="1" ht="12.95" customHeight="1" x14ac:dyDescent="0.25"/>
    <row r="395" s="3" customFormat="1" ht="12.95" customHeight="1" x14ac:dyDescent="0.25"/>
    <row r="396" s="3" customFormat="1" ht="12.95" customHeight="1" x14ac:dyDescent="0.25"/>
    <row r="397" s="3" customFormat="1" ht="12.95" customHeight="1" x14ac:dyDescent="0.25"/>
    <row r="398" s="3" customFormat="1" ht="12.95" customHeight="1" x14ac:dyDescent="0.25"/>
    <row r="399" s="3" customFormat="1" ht="12.95" customHeight="1" x14ac:dyDescent="0.25"/>
    <row r="400" s="3" customFormat="1" ht="12.95" customHeight="1" x14ac:dyDescent="0.25"/>
    <row r="401" s="3" customFormat="1" ht="12.95" customHeight="1" x14ac:dyDescent="0.25"/>
    <row r="402" s="3" customFormat="1" ht="12.95" customHeight="1" x14ac:dyDescent="0.25"/>
    <row r="403" s="3" customFormat="1" ht="12.95" customHeight="1" x14ac:dyDescent="0.25"/>
    <row r="404" s="3" customFormat="1" ht="12.95" customHeight="1" x14ac:dyDescent="0.25"/>
    <row r="405" s="3" customFormat="1" ht="12.95" customHeight="1" x14ac:dyDescent="0.25"/>
    <row r="406" s="3" customFormat="1" ht="12.95" customHeight="1" x14ac:dyDescent="0.25"/>
    <row r="407" s="3" customFormat="1" ht="12.95" customHeight="1" x14ac:dyDescent="0.25"/>
    <row r="408" s="3" customFormat="1" ht="12.95" customHeight="1" x14ac:dyDescent="0.25"/>
    <row r="409" s="3" customFormat="1" ht="12.95" customHeight="1" x14ac:dyDescent="0.25"/>
    <row r="410" s="3" customFormat="1" ht="12.95" customHeight="1" x14ac:dyDescent="0.25"/>
    <row r="411" s="3" customFormat="1" ht="12.95" customHeight="1" x14ac:dyDescent="0.25"/>
    <row r="412" s="3" customFormat="1" ht="12.95" customHeight="1" x14ac:dyDescent="0.25"/>
    <row r="413" s="3" customFormat="1" ht="12.95" customHeight="1" x14ac:dyDescent="0.25"/>
    <row r="414" s="3" customFormat="1" ht="12.95" customHeight="1" x14ac:dyDescent="0.25"/>
    <row r="415" s="3" customFormat="1" ht="12.95" customHeight="1" x14ac:dyDescent="0.25"/>
    <row r="416" s="3" customFormat="1" ht="12.95" customHeight="1" x14ac:dyDescent="0.25"/>
    <row r="417" s="3" customFormat="1" ht="12.95" customHeight="1" x14ac:dyDescent="0.25"/>
    <row r="418" s="3" customFormat="1" ht="12.95" customHeight="1" x14ac:dyDescent="0.25"/>
    <row r="419" s="3" customFormat="1" ht="12.95" customHeight="1" x14ac:dyDescent="0.25"/>
    <row r="420" s="3" customFormat="1" ht="12.95" customHeight="1" x14ac:dyDescent="0.25"/>
    <row r="421" s="3" customFormat="1" ht="12.95" customHeight="1" x14ac:dyDescent="0.25"/>
    <row r="422" s="3" customFormat="1" ht="12.95" customHeight="1" x14ac:dyDescent="0.25"/>
    <row r="423" s="3" customFormat="1" ht="12.95" customHeight="1" x14ac:dyDescent="0.25"/>
    <row r="424" s="3" customFormat="1" ht="12.95" customHeight="1" x14ac:dyDescent="0.25"/>
    <row r="425" s="3" customFormat="1" ht="12.95" customHeight="1" x14ac:dyDescent="0.25"/>
    <row r="426" s="3" customFormat="1" ht="12.95" customHeight="1" x14ac:dyDescent="0.25"/>
    <row r="427" s="3" customFormat="1" ht="12.95" customHeight="1" x14ac:dyDescent="0.25"/>
    <row r="428" s="3" customFormat="1" ht="12.95" customHeight="1" x14ac:dyDescent="0.25"/>
    <row r="429" s="3" customFormat="1" ht="12.95" customHeight="1" x14ac:dyDescent="0.25"/>
    <row r="430" s="3" customFormat="1" ht="12.95" customHeight="1" x14ac:dyDescent="0.25"/>
    <row r="431" s="3" customFormat="1" ht="12.95" customHeight="1" x14ac:dyDescent="0.25"/>
    <row r="432" s="3" customFormat="1" ht="12.95" customHeight="1" x14ac:dyDescent="0.25"/>
    <row r="433" s="3" customFormat="1" ht="12.95" customHeight="1" x14ac:dyDescent="0.25"/>
    <row r="434" s="3" customFormat="1" ht="12.95" customHeight="1" x14ac:dyDescent="0.25"/>
    <row r="435" s="3" customFormat="1" ht="12.95" customHeight="1" x14ac:dyDescent="0.25"/>
    <row r="436" s="3" customFormat="1" ht="12.95" customHeight="1" x14ac:dyDescent="0.25"/>
    <row r="437" s="3" customFormat="1" ht="12.95" customHeight="1" x14ac:dyDescent="0.25"/>
    <row r="438" s="3" customFormat="1" ht="12.95" customHeight="1" x14ac:dyDescent="0.25"/>
    <row r="439" s="3" customFormat="1" ht="12.95" customHeight="1" x14ac:dyDescent="0.25"/>
    <row r="440" s="3" customFormat="1" ht="12.95" customHeight="1" x14ac:dyDescent="0.25"/>
    <row r="441" s="3" customFormat="1" ht="12.95" customHeight="1" x14ac:dyDescent="0.25"/>
    <row r="442" s="3" customFormat="1" ht="12.95" customHeight="1" x14ac:dyDescent="0.25"/>
    <row r="443" s="3" customFormat="1" ht="12.95" customHeight="1" x14ac:dyDescent="0.25"/>
    <row r="444" s="3" customFormat="1" ht="12.95" customHeight="1" x14ac:dyDescent="0.25"/>
    <row r="445" s="3" customFormat="1" ht="12.95" customHeight="1" x14ac:dyDescent="0.25"/>
    <row r="446" s="3" customFormat="1" ht="12.95" customHeight="1" x14ac:dyDescent="0.25"/>
    <row r="447" s="3" customFormat="1" ht="12.95" customHeight="1" x14ac:dyDescent="0.25"/>
    <row r="448" s="3" customFormat="1" ht="12.95" customHeight="1" x14ac:dyDescent="0.25"/>
    <row r="449" s="3" customFormat="1" ht="12.95" customHeight="1" x14ac:dyDescent="0.25"/>
    <row r="450" s="3" customFormat="1" ht="12.95" customHeight="1" x14ac:dyDescent="0.25"/>
    <row r="451" s="3" customFormat="1" ht="12.95" customHeight="1" x14ac:dyDescent="0.25"/>
    <row r="452" s="3" customFormat="1" ht="12.95" customHeight="1" x14ac:dyDescent="0.25"/>
    <row r="453" s="3" customFormat="1" ht="12.95" customHeight="1" x14ac:dyDescent="0.25"/>
    <row r="454" s="3" customFormat="1" ht="12.95" customHeight="1" x14ac:dyDescent="0.25"/>
    <row r="455" s="3" customFormat="1" ht="12.95" customHeight="1" x14ac:dyDescent="0.25"/>
    <row r="456" s="3" customFormat="1" ht="12.95" customHeight="1" x14ac:dyDescent="0.25"/>
    <row r="457" s="3" customFormat="1" ht="12.95" customHeight="1" x14ac:dyDescent="0.25"/>
    <row r="458" s="3" customFormat="1" ht="12.95" customHeight="1" x14ac:dyDescent="0.25"/>
    <row r="459" s="3" customFormat="1" ht="12.95" customHeight="1" x14ac:dyDescent="0.25"/>
    <row r="460" s="3" customFormat="1" ht="12.95" customHeight="1" x14ac:dyDescent="0.25"/>
    <row r="461" s="3" customFormat="1" ht="12.95" customHeight="1" x14ac:dyDescent="0.25"/>
    <row r="462" s="3" customFormat="1" ht="12.95" customHeight="1" x14ac:dyDescent="0.25"/>
    <row r="463" s="3" customFormat="1" ht="12.95" customHeight="1" x14ac:dyDescent="0.25"/>
    <row r="464" s="3" customFormat="1" ht="12.95" customHeight="1" x14ac:dyDescent="0.25"/>
    <row r="465" s="3" customFormat="1" ht="12.95" customHeight="1" x14ac:dyDescent="0.25"/>
    <row r="466" s="3" customFormat="1" ht="12.95" customHeight="1" x14ac:dyDescent="0.25"/>
    <row r="467" s="3" customFormat="1" ht="12.95" customHeight="1" x14ac:dyDescent="0.25"/>
    <row r="468" s="3" customFormat="1" ht="12.95" customHeight="1" x14ac:dyDescent="0.25"/>
    <row r="469" s="3" customFormat="1" ht="12.95" customHeight="1" x14ac:dyDescent="0.25"/>
    <row r="470" s="3" customFormat="1" ht="12.95" customHeight="1" x14ac:dyDescent="0.25"/>
    <row r="471" s="3" customFormat="1" ht="12.95" customHeight="1" x14ac:dyDescent="0.25"/>
    <row r="472" s="3" customFormat="1" ht="12.95" customHeight="1" x14ac:dyDescent="0.25"/>
    <row r="473" s="3" customFormat="1" ht="12.95" customHeight="1" x14ac:dyDescent="0.25"/>
    <row r="474" s="3" customFormat="1" ht="12.95" customHeight="1" x14ac:dyDescent="0.25"/>
    <row r="475" s="3" customFormat="1" ht="12.95" customHeight="1" x14ac:dyDescent="0.25"/>
    <row r="476" s="3" customFormat="1" ht="12.95" customHeight="1" x14ac:dyDescent="0.25"/>
    <row r="477" s="3" customFormat="1" ht="12.95" customHeight="1" x14ac:dyDescent="0.25"/>
    <row r="478" s="3" customFormat="1" ht="12.95" customHeight="1" x14ac:dyDescent="0.25"/>
    <row r="479" s="3" customFormat="1" ht="12.95" customHeight="1" x14ac:dyDescent="0.25"/>
    <row r="480" s="3" customFormat="1" ht="12.95" customHeight="1" x14ac:dyDescent="0.25"/>
    <row r="481" s="3" customFormat="1" ht="12.95" customHeight="1" x14ac:dyDescent="0.25"/>
    <row r="482" s="3" customFormat="1" ht="12.95" customHeight="1" x14ac:dyDescent="0.25"/>
    <row r="483" s="3" customFormat="1" ht="12.95" customHeight="1" x14ac:dyDescent="0.25"/>
    <row r="484" s="3" customFormat="1" ht="12.95" customHeight="1" x14ac:dyDescent="0.25"/>
    <row r="485" s="3" customFormat="1" ht="12.95" customHeight="1" x14ac:dyDescent="0.25"/>
    <row r="486" s="3" customFormat="1" ht="12.95" customHeight="1" x14ac:dyDescent="0.25"/>
    <row r="487" s="3" customFormat="1" ht="12.95" customHeight="1" x14ac:dyDescent="0.25"/>
    <row r="488" s="3" customFormat="1" ht="12.95" customHeight="1" x14ac:dyDescent="0.25"/>
    <row r="489" s="3" customFormat="1" ht="12.95" customHeight="1" x14ac:dyDescent="0.25"/>
    <row r="490" s="3" customFormat="1" ht="12.95" customHeight="1" x14ac:dyDescent="0.25"/>
    <row r="491" s="3" customFormat="1" ht="12.95" customHeight="1" x14ac:dyDescent="0.25"/>
    <row r="492" s="3" customFormat="1" ht="12.95" customHeight="1" x14ac:dyDescent="0.25"/>
    <row r="493" s="3" customFormat="1" ht="12.95" customHeight="1" x14ac:dyDescent="0.25"/>
    <row r="494" s="3" customFormat="1" ht="12.95" customHeight="1" x14ac:dyDescent="0.25"/>
    <row r="495" s="3" customFormat="1" ht="12.95" customHeight="1" x14ac:dyDescent="0.25"/>
    <row r="496" s="3" customFormat="1" ht="12.95" customHeight="1" x14ac:dyDescent="0.25"/>
    <row r="497" s="3" customFormat="1" ht="12.95" customHeight="1" x14ac:dyDescent="0.25"/>
    <row r="498" s="3" customFormat="1" ht="12.95" customHeight="1" x14ac:dyDescent="0.25"/>
    <row r="499" s="3" customFormat="1" ht="12.95" customHeight="1" x14ac:dyDescent="0.25"/>
    <row r="500" s="3" customFormat="1" ht="12.95" customHeight="1" x14ac:dyDescent="0.25"/>
    <row r="501" s="3" customFormat="1" ht="12.95" customHeight="1" x14ac:dyDescent="0.25"/>
    <row r="502" s="3" customFormat="1" ht="12.95" customHeight="1" x14ac:dyDescent="0.25"/>
    <row r="503" s="3" customFormat="1" ht="12.95" customHeight="1" x14ac:dyDescent="0.25"/>
    <row r="504" s="3" customFormat="1" ht="12.95" customHeight="1" x14ac:dyDescent="0.25"/>
    <row r="505" s="3" customFormat="1" ht="12.95" customHeight="1" x14ac:dyDescent="0.25"/>
    <row r="506" s="3" customFormat="1" ht="12.95" customHeight="1" x14ac:dyDescent="0.25"/>
    <row r="507" s="3" customFormat="1" ht="12.95" customHeight="1" x14ac:dyDescent="0.25"/>
    <row r="508" s="3" customFormat="1" ht="12.95" customHeight="1" x14ac:dyDescent="0.25"/>
    <row r="509" s="3" customFormat="1" ht="12.95" customHeight="1" x14ac:dyDescent="0.25"/>
    <row r="510" s="3" customFormat="1" ht="12.95" customHeight="1" x14ac:dyDescent="0.25"/>
    <row r="511" s="3" customFormat="1" ht="12.95" customHeight="1" x14ac:dyDescent="0.25"/>
    <row r="512" s="3" customFormat="1" ht="12.95" customHeight="1" x14ac:dyDescent="0.25"/>
    <row r="513" s="3" customFormat="1" ht="12.95" customHeight="1" x14ac:dyDescent="0.25"/>
    <row r="514" s="3" customFormat="1" ht="12.95" customHeight="1" x14ac:dyDescent="0.25"/>
    <row r="515" s="3" customFormat="1" ht="12.95" customHeight="1" x14ac:dyDescent="0.25"/>
    <row r="516" s="3" customFormat="1" ht="12.95" customHeight="1" x14ac:dyDescent="0.25"/>
    <row r="517" s="3" customFormat="1" ht="12.95" customHeight="1" x14ac:dyDescent="0.25"/>
    <row r="518" s="3" customFormat="1" ht="12.95" customHeight="1" x14ac:dyDescent="0.25"/>
    <row r="519" s="3" customFormat="1" ht="12.95" customHeight="1" x14ac:dyDescent="0.25"/>
    <row r="520" s="3" customFormat="1" ht="12.95" customHeight="1" x14ac:dyDescent="0.25"/>
    <row r="521" s="3" customFormat="1" ht="12.95" customHeight="1" x14ac:dyDescent="0.25"/>
    <row r="522" s="3" customFormat="1" ht="12.95" customHeight="1" x14ac:dyDescent="0.25"/>
    <row r="523" s="3" customFormat="1" ht="12.95" customHeight="1" x14ac:dyDescent="0.25"/>
    <row r="524" s="3" customFormat="1" ht="12.95" customHeight="1" x14ac:dyDescent="0.25"/>
    <row r="525" s="3" customFormat="1" ht="12.95" customHeight="1" x14ac:dyDescent="0.25"/>
    <row r="526" s="3" customFormat="1" ht="12.95" customHeight="1" x14ac:dyDescent="0.25"/>
    <row r="527" s="3" customFormat="1" ht="12.95" customHeight="1" x14ac:dyDescent="0.25"/>
    <row r="528" s="3" customFormat="1" ht="12.95" customHeight="1" x14ac:dyDescent="0.25"/>
    <row r="529" s="3" customFormat="1" ht="12.95" customHeight="1" x14ac:dyDescent="0.25"/>
    <row r="530" s="3" customFormat="1" ht="12.95" customHeight="1" x14ac:dyDescent="0.25"/>
    <row r="531" s="3" customFormat="1" ht="12.95" customHeight="1" x14ac:dyDescent="0.25"/>
    <row r="532" s="3" customFormat="1" ht="12.95" customHeight="1" x14ac:dyDescent="0.25"/>
    <row r="533" s="3" customFormat="1" ht="12.95" customHeight="1" x14ac:dyDescent="0.25"/>
    <row r="534" s="3" customFormat="1" ht="12.95" customHeight="1" x14ac:dyDescent="0.25"/>
    <row r="535" s="3" customFormat="1" ht="12.95" customHeight="1" x14ac:dyDescent="0.25"/>
    <row r="536" s="3" customFormat="1" ht="12.95" customHeight="1" x14ac:dyDescent="0.25"/>
    <row r="537" s="3" customFormat="1" ht="12.95" customHeight="1" x14ac:dyDescent="0.25"/>
    <row r="538" s="3" customFormat="1" ht="12.95" customHeight="1" x14ac:dyDescent="0.25"/>
    <row r="539" s="3" customFormat="1" ht="12.95" customHeight="1" x14ac:dyDescent="0.25"/>
    <row r="540" s="3" customFormat="1" ht="12.95" customHeight="1" x14ac:dyDescent="0.25"/>
    <row r="541" s="3" customFormat="1" ht="12.95" customHeight="1" x14ac:dyDescent="0.25"/>
    <row r="542" s="3" customFormat="1" ht="12.95" customHeight="1" x14ac:dyDescent="0.25"/>
    <row r="543" s="3" customFormat="1" ht="12.95" customHeight="1" x14ac:dyDescent="0.25"/>
    <row r="544" s="3" customFormat="1" ht="12.95" customHeight="1" x14ac:dyDescent="0.25"/>
    <row r="545" s="3" customFormat="1" ht="12.95" customHeight="1" x14ac:dyDescent="0.25"/>
    <row r="546" s="3" customFormat="1" ht="12.95" customHeight="1" x14ac:dyDescent="0.25"/>
    <row r="547" s="3" customFormat="1" ht="12.95" customHeight="1" x14ac:dyDescent="0.25"/>
    <row r="548" s="3" customFormat="1" ht="12.95" customHeight="1" x14ac:dyDescent="0.25"/>
    <row r="549" s="3" customFormat="1" ht="12.95" customHeight="1" x14ac:dyDescent="0.25"/>
    <row r="550" s="3" customFormat="1" ht="12.95" customHeight="1" x14ac:dyDescent="0.25"/>
    <row r="551" s="3" customFormat="1" ht="12.95" customHeight="1" x14ac:dyDescent="0.25"/>
    <row r="552" s="3" customFormat="1" ht="12.95" customHeight="1" x14ac:dyDescent="0.25"/>
    <row r="553" s="3" customFormat="1" ht="12.95" customHeight="1" x14ac:dyDescent="0.25"/>
    <row r="554" s="3" customFormat="1" ht="12.95" customHeight="1" x14ac:dyDescent="0.25"/>
    <row r="555" s="3" customFormat="1" ht="12.95" customHeight="1" x14ac:dyDescent="0.25"/>
    <row r="556" s="3" customFormat="1" ht="12.95" customHeight="1" x14ac:dyDescent="0.25"/>
    <row r="557" s="3" customFormat="1" ht="12.95" customHeight="1" x14ac:dyDescent="0.25"/>
    <row r="558" s="3" customFormat="1" ht="12.95" customHeight="1" x14ac:dyDescent="0.25"/>
    <row r="559" s="3" customFormat="1" ht="12.95" customHeight="1" x14ac:dyDescent="0.25"/>
    <row r="560" s="3" customFormat="1" ht="12.95" customHeight="1" x14ac:dyDescent="0.25"/>
    <row r="561" s="3" customFormat="1" ht="12.95" customHeight="1" x14ac:dyDescent="0.25"/>
    <row r="562" s="3" customFormat="1" ht="12.95" customHeight="1" x14ac:dyDescent="0.25"/>
    <row r="563" s="3" customFormat="1" ht="12.95" customHeight="1" x14ac:dyDescent="0.25"/>
    <row r="564" s="3" customFormat="1" ht="12.95" customHeight="1" x14ac:dyDescent="0.25"/>
    <row r="565" s="3" customFormat="1" ht="12.95" customHeight="1" x14ac:dyDescent="0.25"/>
    <row r="566" s="3" customFormat="1" ht="12.95" customHeight="1" x14ac:dyDescent="0.25"/>
    <row r="567" s="3" customFormat="1" ht="12.95" customHeight="1" x14ac:dyDescent="0.25"/>
    <row r="568" s="3" customFormat="1" ht="12.95" customHeight="1" x14ac:dyDescent="0.25"/>
    <row r="569" s="3" customFormat="1" ht="12.95" customHeight="1" x14ac:dyDescent="0.25"/>
    <row r="570" s="3" customFormat="1" ht="12.95" customHeight="1" x14ac:dyDescent="0.25"/>
    <row r="571" s="3" customFormat="1" ht="12.95" customHeight="1" x14ac:dyDescent="0.25"/>
    <row r="572" s="3" customFormat="1" ht="12.95" customHeight="1" x14ac:dyDescent="0.25"/>
    <row r="573" s="3" customFormat="1" ht="12.95" customHeight="1" x14ac:dyDescent="0.25"/>
    <row r="574" s="3" customFormat="1" ht="12.95" customHeight="1" x14ac:dyDescent="0.25"/>
    <row r="575" s="3" customFormat="1" ht="12.95" customHeight="1" x14ac:dyDescent="0.25"/>
    <row r="576" s="3" customFormat="1" ht="12.95" customHeight="1" x14ac:dyDescent="0.25"/>
    <row r="577" s="3" customFormat="1" ht="12.95" customHeight="1" x14ac:dyDescent="0.25"/>
    <row r="578" s="3" customFormat="1" ht="12.95" customHeight="1" x14ac:dyDescent="0.25"/>
    <row r="579" s="3" customFormat="1" ht="12.95" customHeight="1" x14ac:dyDescent="0.25"/>
    <row r="580" s="3" customFormat="1" ht="12.95" customHeight="1" x14ac:dyDescent="0.25"/>
    <row r="581" s="3" customFormat="1" ht="12.95" customHeight="1" x14ac:dyDescent="0.25"/>
    <row r="582" s="3" customFormat="1" ht="12.95" customHeight="1" x14ac:dyDescent="0.25"/>
    <row r="583" s="3" customFormat="1" ht="12.95" customHeight="1" x14ac:dyDescent="0.25"/>
    <row r="584" s="3" customFormat="1" ht="12.95" customHeight="1" x14ac:dyDescent="0.25"/>
    <row r="585" s="3" customFormat="1" ht="12.95" customHeight="1" x14ac:dyDescent="0.25"/>
    <row r="586" s="3" customFormat="1" ht="12.95" customHeight="1" x14ac:dyDescent="0.25"/>
    <row r="587" s="3" customFormat="1" ht="12.95" customHeight="1" x14ac:dyDescent="0.25"/>
    <row r="588" s="3" customFormat="1" ht="12.95" customHeight="1" x14ac:dyDescent="0.25"/>
    <row r="589" s="3" customFormat="1" ht="12.95" customHeight="1" x14ac:dyDescent="0.25"/>
    <row r="590" s="3" customFormat="1" ht="12.95" customHeight="1" x14ac:dyDescent="0.25"/>
    <row r="591" s="3" customFormat="1" ht="12.95" customHeight="1" x14ac:dyDescent="0.25"/>
    <row r="592" s="3" customFormat="1" ht="12.95" customHeight="1" x14ac:dyDescent="0.25"/>
    <row r="593" s="3" customFormat="1" ht="12.95" customHeight="1" x14ac:dyDescent="0.25"/>
    <row r="594" s="3" customFormat="1" ht="12.95" customHeight="1" x14ac:dyDescent="0.25"/>
    <row r="595" s="3" customFormat="1" ht="12.95" customHeight="1" x14ac:dyDescent="0.25"/>
    <row r="596" s="3" customFormat="1" ht="12.95" customHeight="1" x14ac:dyDescent="0.25"/>
    <row r="597" s="3" customFormat="1" ht="12.95" customHeight="1" x14ac:dyDescent="0.25"/>
    <row r="598" s="3" customFormat="1" ht="12.95" customHeight="1" x14ac:dyDescent="0.25"/>
    <row r="599" s="3" customFormat="1" ht="12.95" customHeight="1" x14ac:dyDescent="0.25"/>
    <row r="600" s="3" customFormat="1" ht="12.95" customHeight="1" x14ac:dyDescent="0.25"/>
    <row r="601" s="3" customFormat="1" ht="12.95" customHeight="1" x14ac:dyDescent="0.25"/>
    <row r="602" s="3" customFormat="1" ht="12.95" customHeight="1" x14ac:dyDescent="0.25"/>
    <row r="603" s="3" customFormat="1" ht="12.95" customHeight="1" x14ac:dyDescent="0.25"/>
    <row r="604" s="3" customFormat="1" ht="12.95" customHeight="1" x14ac:dyDescent="0.25"/>
    <row r="605" s="3" customFormat="1" ht="12.95" customHeight="1" x14ac:dyDescent="0.25"/>
    <row r="606" s="3" customFormat="1" ht="12.95" customHeight="1" x14ac:dyDescent="0.25"/>
    <row r="607" s="3" customFormat="1" ht="12.95" customHeight="1" x14ac:dyDescent="0.25"/>
    <row r="608" s="3" customFormat="1" ht="12.95" customHeight="1" x14ac:dyDescent="0.25"/>
    <row r="609" s="3" customFormat="1" ht="12.95" customHeight="1" x14ac:dyDescent="0.25"/>
    <row r="610" s="3" customFormat="1" ht="12.95" customHeight="1" x14ac:dyDescent="0.25"/>
    <row r="611" s="3" customFormat="1" ht="12.95" customHeight="1" x14ac:dyDescent="0.25"/>
    <row r="612" s="3" customFormat="1" ht="12.95" customHeight="1" x14ac:dyDescent="0.25"/>
    <row r="613" s="3" customFormat="1" ht="12.95" customHeight="1" x14ac:dyDescent="0.25"/>
    <row r="614" s="3" customFormat="1" ht="12.95" customHeight="1" x14ac:dyDescent="0.25"/>
    <row r="615" s="3" customFormat="1" ht="12.95" customHeight="1" x14ac:dyDescent="0.25"/>
    <row r="616" s="3" customFormat="1" ht="12.95" customHeight="1" x14ac:dyDescent="0.25"/>
    <row r="617" s="3" customFormat="1" ht="12.95" customHeight="1" x14ac:dyDescent="0.25"/>
    <row r="618" s="3" customFormat="1" ht="12.95" customHeight="1" x14ac:dyDescent="0.25"/>
    <row r="619" s="3" customFormat="1" ht="12.95" customHeight="1" x14ac:dyDescent="0.25"/>
    <row r="620" s="3" customFormat="1" ht="12.95" customHeight="1" x14ac:dyDescent="0.25"/>
    <row r="621" s="3" customFormat="1" ht="12.95" customHeight="1" x14ac:dyDescent="0.25"/>
    <row r="622" s="3" customFormat="1" ht="12.95" customHeight="1" x14ac:dyDescent="0.25"/>
    <row r="623" s="3" customFormat="1" ht="12.95" customHeight="1" x14ac:dyDescent="0.25"/>
    <row r="624" s="3" customFormat="1" ht="12.95" customHeight="1" x14ac:dyDescent="0.25"/>
    <row r="625" s="3" customFormat="1" ht="12.95" customHeight="1" x14ac:dyDescent="0.25"/>
    <row r="626" s="3" customFormat="1" ht="12.95" customHeight="1" x14ac:dyDescent="0.25"/>
    <row r="627" s="3" customFormat="1" ht="12.95" customHeight="1" x14ac:dyDescent="0.25"/>
    <row r="628" s="3" customFormat="1" ht="12.95" customHeight="1" x14ac:dyDescent="0.25"/>
    <row r="629" s="3" customFormat="1" ht="12.95" customHeight="1" x14ac:dyDescent="0.25"/>
    <row r="630" s="3" customFormat="1" ht="12.95" customHeight="1" x14ac:dyDescent="0.25"/>
    <row r="631" s="3" customFormat="1" ht="12.95" customHeight="1" x14ac:dyDescent="0.25"/>
    <row r="632" s="3" customFormat="1" ht="12.95" customHeight="1" x14ac:dyDescent="0.25"/>
    <row r="633" s="3" customFormat="1" ht="12.95" customHeight="1" x14ac:dyDescent="0.25"/>
    <row r="634" s="3" customFormat="1" ht="12.95" customHeight="1" x14ac:dyDescent="0.25"/>
    <row r="635" s="3" customFormat="1" ht="12.95" customHeight="1" x14ac:dyDescent="0.25"/>
    <row r="636" s="3" customFormat="1" ht="12.95" customHeight="1" x14ac:dyDescent="0.25"/>
    <row r="637" s="3" customFormat="1" ht="12.95" customHeight="1" x14ac:dyDescent="0.25"/>
    <row r="638" s="3" customFormat="1" ht="12.95" customHeight="1" x14ac:dyDescent="0.25"/>
    <row r="639" s="3" customFormat="1" ht="12.95" customHeight="1" x14ac:dyDescent="0.25"/>
    <row r="640" s="3" customFormat="1" ht="12.95" customHeight="1" x14ac:dyDescent="0.25"/>
    <row r="641" s="3" customFormat="1" ht="12.95" customHeight="1" x14ac:dyDescent="0.25"/>
    <row r="642" s="3" customFormat="1" ht="12.95" customHeight="1" x14ac:dyDescent="0.25"/>
    <row r="643" s="3" customFormat="1" ht="12.95" customHeight="1" x14ac:dyDescent="0.25"/>
    <row r="644" s="3" customFormat="1" ht="12.95" customHeight="1" x14ac:dyDescent="0.25"/>
    <row r="645" s="3" customFormat="1" ht="12.95" customHeight="1" x14ac:dyDescent="0.25"/>
    <row r="646" s="3" customFormat="1" ht="12.95" customHeight="1" x14ac:dyDescent="0.25"/>
    <row r="647" s="3" customFormat="1" ht="12.95" customHeight="1" x14ac:dyDescent="0.25"/>
    <row r="648" s="3" customFormat="1" ht="12.95" customHeight="1" x14ac:dyDescent="0.25"/>
    <row r="649" s="3" customFormat="1" ht="12.95" customHeight="1" x14ac:dyDescent="0.25"/>
    <row r="650" s="3" customFormat="1" ht="12.95" customHeight="1" x14ac:dyDescent="0.25"/>
    <row r="651" s="3" customFormat="1" ht="12.95" customHeight="1" x14ac:dyDescent="0.25"/>
    <row r="652" s="3" customFormat="1" ht="12.95" customHeight="1" x14ac:dyDescent="0.25"/>
    <row r="653" s="3" customFormat="1" ht="12.95" customHeight="1" x14ac:dyDescent="0.25"/>
    <row r="654" s="3" customFormat="1" ht="12.95" customHeight="1" x14ac:dyDescent="0.25"/>
    <row r="655" s="3" customFormat="1" ht="12.95" customHeight="1" x14ac:dyDescent="0.25"/>
    <row r="656" s="3" customFormat="1" ht="12.95" customHeight="1" x14ac:dyDescent="0.25"/>
    <row r="657" s="3" customFormat="1" ht="12.95" customHeight="1" x14ac:dyDescent="0.25"/>
    <row r="658" s="3" customFormat="1" ht="12.95" customHeight="1" x14ac:dyDescent="0.25"/>
    <row r="659" s="3" customFormat="1" ht="12.95" customHeight="1" x14ac:dyDescent="0.25"/>
    <row r="660" s="3" customFormat="1" ht="12.95" customHeight="1" x14ac:dyDescent="0.25"/>
    <row r="661" s="3" customFormat="1" ht="12.95" customHeight="1" x14ac:dyDescent="0.25"/>
    <row r="662" s="3" customFormat="1" ht="12.95" customHeight="1" x14ac:dyDescent="0.25"/>
    <row r="663" s="3" customFormat="1" ht="12.95" customHeight="1" x14ac:dyDescent="0.25"/>
    <row r="664" s="3" customFormat="1" ht="12.95" customHeight="1" x14ac:dyDescent="0.25"/>
    <row r="665" s="3" customFormat="1" ht="12.95" customHeight="1" x14ac:dyDescent="0.25"/>
    <row r="666" s="3" customFormat="1" ht="12.95" customHeight="1" x14ac:dyDescent="0.25"/>
    <row r="667" s="3" customFormat="1" ht="12.95" customHeight="1" x14ac:dyDescent="0.25"/>
    <row r="668" s="3" customFormat="1" ht="12.95" customHeight="1" x14ac:dyDescent="0.25"/>
    <row r="669" s="3" customFormat="1" ht="12.95" customHeight="1" x14ac:dyDescent="0.25"/>
    <row r="670" s="3" customFormat="1" ht="12.95" customHeight="1" x14ac:dyDescent="0.25"/>
    <row r="671" s="3" customFormat="1" ht="12.95" customHeight="1" x14ac:dyDescent="0.25"/>
    <row r="672" s="3" customFormat="1" ht="12.95" customHeight="1" x14ac:dyDescent="0.25"/>
    <row r="673" s="3" customFormat="1" ht="12.95" customHeight="1" x14ac:dyDescent="0.25"/>
    <row r="674" s="3" customFormat="1" ht="12.95" customHeight="1" x14ac:dyDescent="0.25"/>
    <row r="675" s="3" customFormat="1" ht="12.95" customHeight="1" x14ac:dyDescent="0.25"/>
    <row r="676" s="3" customFormat="1" ht="12.95" customHeight="1" x14ac:dyDescent="0.25"/>
    <row r="677" s="3" customFormat="1" ht="12.95" customHeight="1" x14ac:dyDescent="0.25"/>
    <row r="678" s="3" customFormat="1" ht="12.95" customHeight="1" x14ac:dyDescent="0.25"/>
    <row r="679" s="3" customFormat="1" ht="12.95" customHeight="1" x14ac:dyDescent="0.25"/>
    <row r="680" s="3" customFormat="1" ht="12.95" customHeight="1" x14ac:dyDescent="0.25"/>
    <row r="681" s="3" customFormat="1" ht="12.95" customHeight="1" x14ac:dyDescent="0.25"/>
    <row r="682" s="3" customFormat="1" ht="12.95" customHeight="1" x14ac:dyDescent="0.25"/>
    <row r="683" s="3" customFormat="1" ht="12.95" customHeight="1" x14ac:dyDescent="0.25"/>
    <row r="684" s="3" customFormat="1" ht="12.95" customHeight="1" x14ac:dyDescent="0.25"/>
    <row r="685" s="3" customFormat="1" ht="12.95" customHeight="1" x14ac:dyDescent="0.25"/>
    <row r="686" s="3" customFormat="1" ht="12.95" customHeight="1" x14ac:dyDescent="0.25"/>
    <row r="687" s="3" customFormat="1" ht="12.95" customHeight="1" x14ac:dyDescent="0.25"/>
    <row r="688" s="3" customFormat="1" ht="12.95" customHeight="1" x14ac:dyDescent="0.25"/>
    <row r="689" s="3" customFormat="1" ht="12.95" customHeight="1" x14ac:dyDescent="0.25"/>
    <row r="690" s="3" customFormat="1" ht="12.95" customHeight="1" x14ac:dyDescent="0.25"/>
    <row r="691" s="3" customFormat="1" ht="12.95" customHeight="1" x14ac:dyDescent="0.25"/>
    <row r="692" s="3" customFormat="1" ht="12.95" customHeight="1" x14ac:dyDescent="0.25"/>
    <row r="693" s="3" customFormat="1" ht="12.95" customHeight="1" x14ac:dyDescent="0.25"/>
    <row r="694" s="3" customFormat="1" ht="12.95" customHeight="1" x14ac:dyDescent="0.25"/>
    <row r="695" s="3" customFormat="1" ht="12.95" customHeight="1" x14ac:dyDescent="0.25"/>
    <row r="696" s="3" customFormat="1" ht="12.95" customHeight="1" x14ac:dyDescent="0.25"/>
    <row r="697" s="3" customFormat="1" ht="12.95" customHeight="1" x14ac:dyDescent="0.25"/>
    <row r="698" s="3" customFormat="1" ht="12.95" customHeight="1" x14ac:dyDescent="0.25"/>
    <row r="699" s="3" customFormat="1" ht="12.95" customHeight="1" x14ac:dyDescent="0.25"/>
    <row r="700" s="3" customFormat="1" ht="12.95" customHeight="1" x14ac:dyDescent="0.25"/>
    <row r="701" s="3" customFormat="1" ht="12.95" customHeight="1" x14ac:dyDescent="0.25"/>
    <row r="702" s="3" customFormat="1" ht="12.95" customHeight="1" x14ac:dyDescent="0.25"/>
    <row r="703" s="3" customFormat="1" ht="12.95" customHeight="1" x14ac:dyDescent="0.25"/>
    <row r="704" s="3" customFormat="1" ht="12.95" customHeight="1" x14ac:dyDescent="0.25"/>
    <row r="705" s="3" customFormat="1" ht="12.95" customHeight="1" x14ac:dyDescent="0.25"/>
    <row r="706" s="3" customFormat="1" ht="12.95" customHeight="1" x14ac:dyDescent="0.25"/>
    <row r="707" s="3" customFormat="1" ht="12.95" customHeight="1" x14ac:dyDescent="0.25"/>
    <row r="708" s="3" customFormat="1" ht="12.95" customHeight="1" x14ac:dyDescent="0.25"/>
    <row r="709" s="3" customFormat="1" ht="12.95" customHeight="1" x14ac:dyDescent="0.25"/>
    <row r="710" s="3" customFormat="1" ht="12.95" customHeight="1" x14ac:dyDescent="0.25"/>
    <row r="711" s="3" customFormat="1" ht="12.95" customHeight="1" x14ac:dyDescent="0.25"/>
    <row r="712" s="3" customFormat="1" ht="12.95" customHeight="1" x14ac:dyDescent="0.25"/>
    <row r="713" s="3" customFormat="1" ht="12.95" customHeight="1" x14ac:dyDescent="0.25"/>
    <row r="714" s="3" customFormat="1" ht="12.95" customHeight="1" x14ac:dyDescent="0.25"/>
    <row r="715" s="3" customFormat="1" ht="12.95" customHeight="1" x14ac:dyDescent="0.25"/>
    <row r="716" s="3" customFormat="1" ht="12.95" customHeight="1" x14ac:dyDescent="0.25"/>
    <row r="717" s="3" customFormat="1" ht="12.95" customHeight="1" x14ac:dyDescent="0.25"/>
    <row r="718" s="3" customFormat="1" ht="12.95" customHeight="1" x14ac:dyDescent="0.25"/>
    <row r="719" s="3" customFormat="1" ht="12.95" customHeight="1" x14ac:dyDescent="0.25"/>
    <row r="720" s="3" customFormat="1" ht="12.95" customHeight="1" x14ac:dyDescent="0.25"/>
    <row r="721" s="3" customFormat="1" ht="12.95" customHeight="1" x14ac:dyDescent="0.25"/>
    <row r="722" s="3" customFormat="1" ht="12.95" customHeight="1" x14ac:dyDescent="0.25"/>
    <row r="723" s="3" customFormat="1" ht="12.95" customHeight="1" x14ac:dyDescent="0.25"/>
    <row r="724" s="3" customFormat="1" ht="12.95" customHeight="1" x14ac:dyDescent="0.25"/>
    <row r="725" s="3" customFormat="1" ht="12.95" customHeight="1" x14ac:dyDescent="0.25"/>
    <row r="726" s="3" customFormat="1" ht="12.95" customHeight="1" x14ac:dyDescent="0.25"/>
    <row r="727" s="3" customFormat="1" ht="12.95" customHeight="1" x14ac:dyDescent="0.25"/>
    <row r="728" s="3" customFormat="1" ht="12.95" customHeight="1" x14ac:dyDescent="0.25"/>
    <row r="729" s="3" customFormat="1" ht="12.95" customHeight="1" x14ac:dyDescent="0.25"/>
    <row r="730" s="3" customFormat="1" ht="12.95" customHeight="1" x14ac:dyDescent="0.25"/>
    <row r="731" s="3" customFormat="1" ht="12.95" customHeight="1" x14ac:dyDescent="0.25"/>
    <row r="732" s="3" customFormat="1" ht="12.95" customHeight="1" x14ac:dyDescent="0.25"/>
    <row r="733" s="3" customFormat="1" ht="12.95" customHeight="1" x14ac:dyDescent="0.25"/>
    <row r="734" s="3" customFormat="1" ht="12.95" customHeight="1" x14ac:dyDescent="0.25"/>
    <row r="735" s="3" customFormat="1" ht="12.95" customHeight="1" x14ac:dyDescent="0.25"/>
    <row r="736" s="3" customFormat="1" ht="12.95" customHeight="1" x14ac:dyDescent="0.25"/>
    <row r="737" s="3" customFormat="1" ht="12.95" customHeight="1" x14ac:dyDescent="0.25"/>
    <row r="738" s="3" customFormat="1" ht="12.95" customHeight="1" x14ac:dyDescent="0.25"/>
    <row r="739" s="3" customFormat="1" ht="12.95" customHeight="1" x14ac:dyDescent="0.25"/>
    <row r="740" s="3" customFormat="1" ht="12.95" customHeight="1" x14ac:dyDescent="0.25"/>
    <row r="741" s="3" customFormat="1" ht="12.95" customHeight="1" x14ac:dyDescent="0.25"/>
    <row r="742" s="3" customFormat="1" ht="12.95" customHeight="1" x14ac:dyDescent="0.25"/>
    <row r="743" s="3" customFormat="1" ht="12.95" customHeight="1" x14ac:dyDescent="0.25"/>
    <row r="744" s="3" customFormat="1" ht="12.95" customHeight="1" x14ac:dyDescent="0.25"/>
    <row r="745" s="3" customFormat="1" ht="12.95" customHeight="1" x14ac:dyDescent="0.25"/>
    <row r="746" s="3" customFormat="1" ht="12.95" customHeight="1" x14ac:dyDescent="0.25"/>
    <row r="747" s="3" customFormat="1" ht="12.95" customHeight="1" x14ac:dyDescent="0.25"/>
    <row r="748" s="3" customFormat="1" ht="12.95" customHeight="1" x14ac:dyDescent="0.25"/>
    <row r="749" s="3" customFormat="1" ht="12.95" customHeight="1" x14ac:dyDescent="0.25"/>
    <row r="750" s="3" customFormat="1" ht="12.95" customHeight="1" x14ac:dyDescent="0.25"/>
    <row r="751" s="3" customFormat="1" ht="12.95" customHeight="1" x14ac:dyDescent="0.25"/>
    <row r="752" s="3" customFormat="1" ht="12.95" customHeight="1" x14ac:dyDescent="0.25"/>
    <row r="753" s="3" customFormat="1" ht="12.95" customHeight="1" x14ac:dyDescent="0.25"/>
    <row r="754" s="3" customFormat="1" ht="12.95" customHeight="1" x14ac:dyDescent="0.25"/>
    <row r="755" s="3" customFormat="1" ht="12.95" customHeight="1" x14ac:dyDescent="0.25"/>
    <row r="756" s="3" customFormat="1" ht="12.95" customHeight="1" x14ac:dyDescent="0.25"/>
    <row r="757" s="3" customFormat="1" ht="12.95" customHeight="1" x14ac:dyDescent="0.25"/>
    <row r="758" s="3" customFormat="1" ht="12.95" customHeight="1" x14ac:dyDescent="0.25"/>
    <row r="759" s="3" customFormat="1" ht="12.95" customHeight="1" x14ac:dyDescent="0.25"/>
    <row r="760" s="3" customFormat="1" ht="12.95" customHeight="1" x14ac:dyDescent="0.25"/>
    <row r="761" s="3" customFormat="1" ht="12.95" customHeight="1" x14ac:dyDescent="0.25"/>
    <row r="762" s="3" customFormat="1" ht="12.95" customHeight="1" x14ac:dyDescent="0.25"/>
    <row r="763" s="3" customFormat="1" ht="12.95" customHeight="1" x14ac:dyDescent="0.25"/>
    <row r="764" s="3" customFormat="1" ht="12.95" customHeight="1" x14ac:dyDescent="0.25"/>
    <row r="765" s="3" customFormat="1" ht="12.95" customHeight="1" x14ac:dyDescent="0.25"/>
    <row r="766" s="3" customFormat="1" ht="12.95" customHeight="1" x14ac:dyDescent="0.25"/>
    <row r="767" s="3" customFormat="1" ht="12.95" customHeight="1" x14ac:dyDescent="0.25"/>
    <row r="768" s="3" customFormat="1" ht="12.95" customHeight="1" x14ac:dyDescent="0.25"/>
    <row r="769" s="3" customFormat="1" ht="12.95" customHeight="1" x14ac:dyDescent="0.25"/>
    <row r="770" s="3" customFormat="1" ht="12.95" customHeight="1" x14ac:dyDescent="0.25"/>
    <row r="771" s="3" customFormat="1" ht="12.95" customHeight="1" x14ac:dyDescent="0.25"/>
    <row r="772" s="3" customFormat="1" ht="12.95" customHeight="1" x14ac:dyDescent="0.25"/>
    <row r="773" s="3" customFormat="1" ht="12.95" customHeight="1" x14ac:dyDescent="0.25"/>
    <row r="774" s="3" customFormat="1" ht="12.95" customHeight="1" x14ac:dyDescent="0.25"/>
    <row r="775" s="3" customFormat="1" ht="12.95" customHeight="1" x14ac:dyDescent="0.25"/>
    <row r="776" s="3" customFormat="1" ht="12.95" customHeight="1" x14ac:dyDescent="0.25"/>
    <row r="777" s="3" customFormat="1" ht="12.95" customHeight="1" x14ac:dyDescent="0.25"/>
    <row r="778" s="3" customFormat="1" ht="12.95" customHeight="1" x14ac:dyDescent="0.25"/>
    <row r="779" s="3" customFormat="1" ht="12.95" customHeight="1" x14ac:dyDescent="0.25"/>
    <row r="780" s="3" customFormat="1" ht="12.95" customHeight="1" x14ac:dyDescent="0.25"/>
    <row r="781" s="3" customFormat="1" ht="12.95" customHeight="1" x14ac:dyDescent="0.25"/>
    <row r="782" s="3" customFormat="1" ht="12.95" customHeight="1" x14ac:dyDescent="0.25"/>
    <row r="783" s="3" customFormat="1" ht="12.95" customHeight="1" x14ac:dyDescent="0.25"/>
    <row r="784" s="3" customFormat="1" ht="12.95" customHeight="1" x14ac:dyDescent="0.25"/>
    <row r="785" s="3" customFormat="1" ht="12.95" customHeight="1" x14ac:dyDescent="0.25"/>
    <row r="786" s="3" customFormat="1" ht="12.95" customHeight="1" x14ac:dyDescent="0.25"/>
    <row r="787" s="3" customFormat="1" ht="12.95" customHeight="1" x14ac:dyDescent="0.25"/>
    <row r="788" s="3" customFormat="1" ht="12.95" customHeight="1" x14ac:dyDescent="0.25"/>
    <row r="789" s="3" customFormat="1" ht="12.95" customHeight="1" x14ac:dyDescent="0.25"/>
    <row r="790" s="3" customFormat="1" ht="12.95" customHeight="1" x14ac:dyDescent="0.25"/>
    <row r="791" s="3" customFormat="1" ht="12.95" customHeight="1" x14ac:dyDescent="0.25"/>
    <row r="792" s="3" customFormat="1" ht="12.95" customHeight="1" x14ac:dyDescent="0.25"/>
    <row r="793" s="3" customFormat="1" ht="12.95" customHeight="1" x14ac:dyDescent="0.25"/>
    <row r="794" s="3" customFormat="1" ht="12.95" customHeight="1" x14ac:dyDescent="0.25"/>
    <row r="795" s="3" customFormat="1" ht="12.95" customHeight="1" x14ac:dyDescent="0.25"/>
    <row r="796" s="3" customFormat="1" ht="12.95" customHeight="1" x14ac:dyDescent="0.25"/>
    <row r="797" s="3" customFormat="1" ht="12.95" customHeight="1" x14ac:dyDescent="0.25"/>
    <row r="798" s="3" customFormat="1" ht="12.95" customHeight="1" x14ac:dyDescent="0.25"/>
    <row r="799" s="3" customFormat="1" ht="12.95" customHeight="1" x14ac:dyDescent="0.25"/>
    <row r="800" s="3" customFormat="1" ht="12.95" customHeight="1" x14ac:dyDescent="0.25"/>
    <row r="801" s="3" customFormat="1" ht="12.95" customHeight="1" x14ac:dyDescent="0.25"/>
    <row r="802" s="3" customFormat="1" ht="12.95" customHeight="1" x14ac:dyDescent="0.25"/>
    <row r="803" s="3" customFormat="1" ht="12.95" customHeight="1" x14ac:dyDescent="0.25"/>
    <row r="804" s="3" customFormat="1" ht="12.95" customHeight="1" x14ac:dyDescent="0.25"/>
    <row r="805" s="3" customFormat="1" ht="12.95" customHeight="1" x14ac:dyDescent="0.25"/>
    <row r="806" s="3" customFormat="1" ht="12.95" customHeight="1" x14ac:dyDescent="0.25"/>
    <row r="807" s="3" customFormat="1" ht="12.95" customHeight="1" x14ac:dyDescent="0.25"/>
    <row r="808" s="3" customFormat="1" ht="12.95" customHeight="1" x14ac:dyDescent="0.25"/>
    <row r="809" s="3" customFormat="1" ht="12.95" customHeight="1" x14ac:dyDescent="0.25"/>
    <row r="810" s="3" customFormat="1" ht="12.95" customHeight="1" x14ac:dyDescent="0.25"/>
    <row r="811" s="3" customFormat="1" ht="12.95" customHeight="1" x14ac:dyDescent="0.25"/>
    <row r="812" s="3" customFormat="1" ht="12.95" customHeight="1" x14ac:dyDescent="0.25"/>
    <row r="813" s="3" customFormat="1" ht="12.95" customHeight="1" x14ac:dyDescent="0.25"/>
    <row r="814" s="3" customFormat="1" ht="12.95" customHeight="1" x14ac:dyDescent="0.25"/>
    <row r="815" s="3" customFormat="1" ht="12.95" customHeight="1" x14ac:dyDescent="0.25"/>
    <row r="816" s="3" customFormat="1" ht="12.95" customHeight="1" x14ac:dyDescent="0.25"/>
    <row r="817" s="3" customFormat="1" ht="12.95" customHeight="1" x14ac:dyDescent="0.25"/>
    <row r="818" s="3" customFormat="1" ht="12.95" customHeight="1" x14ac:dyDescent="0.25"/>
    <row r="819" s="3" customFormat="1" ht="12.95" customHeight="1" x14ac:dyDescent="0.25"/>
    <row r="820" s="3" customFormat="1" ht="12.95" customHeight="1" x14ac:dyDescent="0.25"/>
    <row r="821" s="3" customFormat="1" ht="12.95" customHeight="1" x14ac:dyDescent="0.25"/>
    <row r="822" s="3" customFormat="1" ht="12.95" customHeight="1" x14ac:dyDescent="0.25"/>
    <row r="823" s="3" customFormat="1" ht="12.95" customHeight="1" x14ac:dyDescent="0.25"/>
    <row r="824" s="3" customFormat="1" ht="12.95" customHeight="1" x14ac:dyDescent="0.25"/>
    <row r="825" s="3" customFormat="1" ht="12.95" customHeight="1" x14ac:dyDescent="0.25"/>
    <row r="826" s="3" customFormat="1" ht="12.95" customHeight="1" x14ac:dyDescent="0.25"/>
    <row r="827" s="3" customFormat="1" ht="12.95" customHeight="1" x14ac:dyDescent="0.25"/>
    <row r="828" s="3" customFormat="1" ht="12.95" customHeight="1" x14ac:dyDescent="0.25"/>
    <row r="829" s="3" customFormat="1" ht="12.95" customHeight="1" x14ac:dyDescent="0.25"/>
    <row r="830" s="3" customFormat="1" ht="12.95" customHeight="1" x14ac:dyDescent="0.25"/>
    <row r="831" s="3" customFormat="1" ht="12.95" customHeight="1" x14ac:dyDescent="0.25"/>
    <row r="832" s="3" customFormat="1" ht="12.95" customHeight="1" x14ac:dyDescent="0.25"/>
    <row r="833" s="3" customFormat="1" ht="12.95" customHeight="1" x14ac:dyDescent="0.25"/>
    <row r="834" s="3" customFormat="1" ht="12.95" customHeight="1" x14ac:dyDescent="0.25"/>
    <row r="835" s="3" customFormat="1" ht="12.95" customHeight="1" x14ac:dyDescent="0.25"/>
    <row r="836" s="3" customFormat="1" ht="12.95" customHeight="1" x14ac:dyDescent="0.25"/>
    <row r="837" s="3" customFormat="1" ht="12.95" customHeight="1" x14ac:dyDescent="0.25"/>
    <row r="838" s="3" customFormat="1" ht="12.95" customHeight="1" x14ac:dyDescent="0.25"/>
    <row r="839" s="3" customFormat="1" ht="12.95" customHeight="1" x14ac:dyDescent="0.25"/>
    <row r="840" s="3" customFormat="1" ht="12.95" customHeight="1" x14ac:dyDescent="0.25"/>
    <row r="841" s="3" customFormat="1" ht="12.95" customHeight="1" x14ac:dyDescent="0.25"/>
    <row r="842" s="3" customFormat="1" ht="12.95" customHeight="1" x14ac:dyDescent="0.25"/>
    <row r="843" s="3" customFormat="1" ht="12.95" customHeight="1" x14ac:dyDescent="0.25"/>
    <row r="844" s="3" customFormat="1" ht="12.95" customHeight="1" x14ac:dyDescent="0.25"/>
    <row r="845" s="3" customFormat="1" ht="12.95" customHeight="1" x14ac:dyDescent="0.25"/>
    <row r="846" s="3" customFormat="1" ht="12.95" customHeight="1" x14ac:dyDescent="0.25"/>
    <row r="847" s="3" customFormat="1" ht="12.95" customHeight="1" x14ac:dyDescent="0.25"/>
    <row r="848" s="3" customFormat="1" ht="12.95" customHeight="1" x14ac:dyDescent="0.25"/>
    <row r="849" s="3" customFormat="1" ht="12.95" customHeight="1" x14ac:dyDescent="0.25"/>
    <row r="850" s="3" customFormat="1" ht="12.95" customHeight="1" x14ac:dyDescent="0.25"/>
    <row r="851" s="3" customFormat="1" ht="12.95" customHeight="1" x14ac:dyDescent="0.25"/>
    <row r="852" s="3" customFormat="1" ht="12.95" customHeight="1" x14ac:dyDescent="0.25"/>
    <row r="853" s="3" customFormat="1" ht="12.95" customHeight="1" x14ac:dyDescent="0.25"/>
    <row r="854" s="3" customFormat="1" ht="12.95" customHeight="1" x14ac:dyDescent="0.25"/>
    <row r="855" s="3" customFormat="1" ht="12.95" customHeight="1" x14ac:dyDescent="0.25"/>
    <row r="856" s="3" customFormat="1" ht="12.95" customHeight="1" x14ac:dyDescent="0.25"/>
    <row r="857" s="3" customFormat="1" ht="12.95" customHeight="1" x14ac:dyDescent="0.25"/>
    <row r="858" s="3" customFormat="1" ht="12.95" customHeight="1" x14ac:dyDescent="0.25"/>
    <row r="859" s="3" customFormat="1" ht="12.95" customHeight="1" x14ac:dyDescent="0.25"/>
    <row r="860" s="3" customFormat="1" ht="12.95" customHeight="1" x14ac:dyDescent="0.25"/>
    <row r="861" s="3" customFormat="1" ht="12.95" customHeight="1" x14ac:dyDescent="0.25"/>
    <row r="862" s="3" customFormat="1" ht="12.95" customHeight="1" x14ac:dyDescent="0.25"/>
    <row r="863" s="3" customFormat="1" ht="12.95" customHeight="1" x14ac:dyDescent="0.25"/>
    <row r="864" s="3" customFormat="1" ht="12.95" customHeight="1" x14ac:dyDescent="0.25"/>
    <row r="865" s="3" customFormat="1" ht="12.95" customHeight="1" x14ac:dyDescent="0.25"/>
    <row r="866" s="3" customFormat="1" ht="12.95" customHeight="1" x14ac:dyDescent="0.25"/>
    <row r="867" s="3" customFormat="1" ht="12.95" customHeight="1" x14ac:dyDescent="0.25"/>
    <row r="868" s="3" customFormat="1" ht="12.95" customHeight="1" x14ac:dyDescent="0.25"/>
    <row r="869" s="3" customFormat="1" ht="12.95" customHeight="1" x14ac:dyDescent="0.25"/>
    <row r="870" s="3" customFormat="1" ht="12.95" customHeight="1" x14ac:dyDescent="0.25"/>
    <row r="871" s="3" customFormat="1" ht="12.95" customHeight="1" x14ac:dyDescent="0.25"/>
    <row r="872" s="3" customFormat="1" ht="12.95" customHeight="1" x14ac:dyDescent="0.25"/>
    <row r="873" s="3" customFormat="1" ht="12.95" customHeight="1" x14ac:dyDescent="0.25"/>
    <row r="874" s="3" customFormat="1" ht="12.95" customHeight="1" x14ac:dyDescent="0.25"/>
    <row r="875" s="3" customFormat="1" ht="12.95" customHeight="1" x14ac:dyDescent="0.25"/>
    <row r="876" s="3" customFormat="1" ht="12.95" customHeight="1" x14ac:dyDescent="0.25"/>
    <row r="877" s="3" customFormat="1" ht="12.95" customHeight="1" x14ac:dyDescent="0.25"/>
    <row r="878" s="3" customFormat="1" ht="12.95" customHeight="1" x14ac:dyDescent="0.25"/>
    <row r="879" s="3" customFormat="1" ht="12.95" customHeight="1" x14ac:dyDescent="0.25"/>
    <row r="880" s="3" customFormat="1" ht="12.95" customHeight="1" x14ac:dyDescent="0.25"/>
    <row r="881" s="3" customFormat="1" ht="12.95" customHeight="1" x14ac:dyDescent="0.25"/>
    <row r="882" s="3" customFormat="1" ht="12.95" customHeight="1" x14ac:dyDescent="0.25"/>
    <row r="883" s="3" customFormat="1" ht="12.95" customHeight="1" x14ac:dyDescent="0.25"/>
    <row r="884" s="3" customFormat="1" ht="12.95" customHeight="1" x14ac:dyDescent="0.25"/>
    <row r="885" s="3" customFormat="1" ht="12.95" customHeight="1" x14ac:dyDescent="0.25"/>
    <row r="886" s="3" customFormat="1" ht="12.95" customHeight="1" x14ac:dyDescent="0.25"/>
    <row r="887" s="3" customFormat="1" ht="12.95" customHeight="1" x14ac:dyDescent="0.25"/>
    <row r="888" s="3" customFormat="1" ht="12.95" customHeight="1" x14ac:dyDescent="0.25"/>
    <row r="889" s="3" customFormat="1" ht="12.95" customHeight="1" x14ac:dyDescent="0.25"/>
    <row r="890" s="3" customFormat="1" ht="12.95" customHeight="1" x14ac:dyDescent="0.25"/>
    <row r="891" s="3" customFormat="1" ht="12.95" customHeight="1" x14ac:dyDescent="0.25"/>
    <row r="892" s="3" customFormat="1" ht="12.95" customHeight="1" x14ac:dyDescent="0.25"/>
    <row r="893" s="3" customFormat="1" ht="12.95" customHeight="1" x14ac:dyDescent="0.25"/>
    <row r="894" s="3" customFormat="1" ht="12.95" customHeight="1" x14ac:dyDescent="0.25"/>
    <row r="895" s="3" customFormat="1" ht="12.95" customHeight="1" x14ac:dyDescent="0.25"/>
    <row r="896" s="3" customFormat="1" ht="12.95" customHeight="1" x14ac:dyDescent="0.25"/>
    <row r="897" s="3" customFormat="1" ht="12.95" customHeight="1" x14ac:dyDescent="0.25"/>
    <row r="898" s="3" customFormat="1" ht="12.95" customHeight="1" x14ac:dyDescent="0.25"/>
    <row r="899" s="3" customFormat="1" ht="12.95" customHeight="1" x14ac:dyDescent="0.25"/>
    <row r="900" s="3" customFormat="1" ht="12.95" customHeight="1" x14ac:dyDescent="0.25"/>
    <row r="901" s="3" customFormat="1" ht="12.95" customHeight="1" x14ac:dyDescent="0.25"/>
    <row r="902" s="3" customFormat="1" ht="12.95" customHeight="1" x14ac:dyDescent="0.25"/>
    <row r="903" s="3" customFormat="1" ht="12.95" customHeight="1" x14ac:dyDescent="0.25"/>
    <row r="904" s="3" customFormat="1" ht="12.95" customHeight="1" x14ac:dyDescent="0.25"/>
    <row r="905" s="3" customFormat="1" ht="12.95" customHeight="1" x14ac:dyDescent="0.25"/>
    <row r="906" s="3" customFormat="1" ht="12.95" customHeight="1" x14ac:dyDescent="0.25"/>
    <row r="907" s="3" customFormat="1" ht="12.95" customHeight="1" x14ac:dyDescent="0.25"/>
    <row r="908" s="3" customFormat="1" ht="12.95" customHeight="1" x14ac:dyDescent="0.25"/>
    <row r="909" s="3" customFormat="1" ht="12.95" customHeight="1" x14ac:dyDescent="0.25"/>
    <row r="910" s="3" customFormat="1" ht="12.95" customHeight="1" x14ac:dyDescent="0.25"/>
    <row r="911" s="3" customFormat="1" ht="12.95" customHeight="1" x14ac:dyDescent="0.25"/>
    <row r="912" s="3" customFormat="1" ht="12.95" customHeight="1" x14ac:dyDescent="0.25"/>
    <row r="913" s="3" customFormat="1" ht="12.95" customHeight="1" x14ac:dyDescent="0.25"/>
    <row r="914" s="3" customFormat="1" ht="12.95" customHeight="1" x14ac:dyDescent="0.25"/>
    <row r="915" s="3" customFormat="1" ht="12.95" customHeight="1" x14ac:dyDescent="0.25"/>
    <row r="916" s="3" customFormat="1" ht="12.95" customHeight="1" x14ac:dyDescent="0.25"/>
    <row r="917" s="3" customFormat="1" ht="12.95" customHeight="1" x14ac:dyDescent="0.25"/>
    <row r="918" s="3" customFormat="1" ht="12.95" customHeight="1" x14ac:dyDescent="0.25"/>
    <row r="919" s="3" customFormat="1" ht="12.95" customHeight="1" x14ac:dyDescent="0.25"/>
    <row r="920" s="3" customFormat="1" ht="12.95" customHeight="1" x14ac:dyDescent="0.25"/>
    <row r="921" s="3" customFormat="1" ht="12.95" customHeight="1" x14ac:dyDescent="0.25"/>
    <row r="922" s="3" customFormat="1" ht="12.95" customHeight="1" x14ac:dyDescent="0.25"/>
    <row r="923" s="3" customFormat="1" ht="12.95" customHeight="1" x14ac:dyDescent="0.25"/>
    <row r="924" s="3" customFormat="1" ht="12.95" customHeight="1" x14ac:dyDescent="0.25"/>
    <row r="925" s="3" customFormat="1" ht="12.95" customHeight="1" x14ac:dyDescent="0.25"/>
    <row r="926" s="3" customFormat="1" ht="12.95" customHeight="1" x14ac:dyDescent="0.25"/>
    <row r="927" s="3" customFormat="1" ht="12.95" customHeight="1" x14ac:dyDescent="0.25"/>
    <row r="928" s="3" customFormat="1" ht="12.95" customHeight="1" x14ac:dyDescent="0.25"/>
    <row r="929" s="3" customFormat="1" ht="12.95" customHeight="1" x14ac:dyDescent="0.25"/>
    <row r="930" s="3" customFormat="1" ht="12.95" customHeight="1" x14ac:dyDescent="0.25"/>
    <row r="931" s="3" customFormat="1" ht="12.95" customHeight="1" x14ac:dyDescent="0.25"/>
    <row r="932" s="3" customFormat="1" ht="12.95" customHeight="1" x14ac:dyDescent="0.25"/>
    <row r="933" s="3" customFormat="1" ht="12.95" customHeight="1" x14ac:dyDescent="0.25"/>
    <row r="934" s="3" customFormat="1" ht="12.95" customHeight="1" x14ac:dyDescent="0.25"/>
    <row r="935" s="3" customFormat="1" ht="12.95" customHeight="1" x14ac:dyDescent="0.25"/>
    <row r="936" s="3" customFormat="1" ht="12.95" customHeight="1" x14ac:dyDescent="0.25"/>
    <row r="937" s="3" customFormat="1" ht="12.95" customHeight="1" x14ac:dyDescent="0.25"/>
    <row r="938" s="3" customFormat="1" ht="12.95" customHeight="1" x14ac:dyDescent="0.25"/>
    <row r="939" s="3" customFormat="1" ht="12.95" customHeight="1" x14ac:dyDescent="0.25"/>
    <row r="940" s="3" customFormat="1" ht="12.95" customHeight="1" x14ac:dyDescent="0.25"/>
    <row r="941" s="3" customFormat="1" ht="12.95" customHeight="1" x14ac:dyDescent="0.25"/>
    <row r="942" s="3" customFormat="1" ht="12.95" customHeight="1" x14ac:dyDescent="0.25"/>
    <row r="943" s="3" customFormat="1" ht="12.95" customHeight="1" x14ac:dyDescent="0.25"/>
    <row r="944" s="3" customFormat="1" ht="12.95" customHeight="1" x14ac:dyDescent="0.25"/>
    <row r="945" s="3" customFormat="1" ht="12.95" customHeight="1" x14ac:dyDescent="0.25"/>
    <row r="946" s="3" customFormat="1" ht="12.95" customHeight="1" x14ac:dyDescent="0.25"/>
    <row r="947" s="3" customFormat="1" ht="12.95" customHeight="1" x14ac:dyDescent="0.25"/>
    <row r="948" s="3" customFormat="1" ht="12.95" customHeight="1" x14ac:dyDescent="0.25"/>
    <row r="949" s="3" customFormat="1" ht="12.95" customHeight="1" x14ac:dyDescent="0.25"/>
    <row r="950" s="3" customFormat="1" ht="12.95" customHeight="1" x14ac:dyDescent="0.25"/>
    <row r="951" s="3" customFormat="1" ht="12.95" customHeight="1" x14ac:dyDescent="0.25"/>
    <row r="952" s="3" customFormat="1" ht="12.95" customHeight="1" x14ac:dyDescent="0.25"/>
    <row r="953" s="3" customFormat="1" ht="12.95" customHeight="1" x14ac:dyDescent="0.25"/>
    <row r="954" s="3" customFormat="1" ht="12.95" customHeight="1" x14ac:dyDescent="0.25"/>
    <row r="955" s="3" customFormat="1" ht="12.95" customHeight="1" x14ac:dyDescent="0.25"/>
    <row r="956" s="3" customFormat="1" ht="12.95" customHeight="1" x14ac:dyDescent="0.25"/>
    <row r="957" s="3" customFormat="1" ht="12.95" customHeight="1" x14ac:dyDescent="0.25"/>
    <row r="958" s="3" customFormat="1" ht="12.95" customHeight="1" x14ac:dyDescent="0.25"/>
    <row r="959" s="3" customFormat="1" ht="12.95" customHeight="1" x14ac:dyDescent="0.25"/>
    <row r="960" s="3" customFormat="1" ht="12.95" customHeight="1" x14ac:dyDescent="0.25"/>
    <row r="961" s="3" customFormat="1" ht="12.95" customHeight="1" x14ac:dyDescent="0.25"/>
    <row r="962" s="3" customFormat="1" ht="12.95" customHeight="1" x14ac:dyDescent="0.25"/>
    <row r="963" s="3" customFormat="1" ht="12.95" customHeight="1" x14ac:dyDescent="0.25"/>
    <row r="964" s="3" customFormat="1" ht="12.95" customHeight="1" x14ac:dyDescent="0.25"/>
    <row r="965" s="3" customFormat="1" ht="12.95" customHeight="1" x14ac:dyDescent="0.25"/>
    <row r="966" s="3" customFormat="1" ht="12.95" customHeight="1" x14ac:dyDescent="0.25"/>
    <row r="967" s="3" customFormat="1" ht="12.95" customHeight="1" x14ac:dyDescent="0.25"/>
    <row r="968" s="3" customFormat="1" ht="12.95" customHeight="1" x14ac:dyDescent="0.25"/>
    <row r="969" s="3" customFormat="1" ht="12.95" customHeight="1" x14ac:dyDescent="0.25"/>
    <row r="970" s="3" customFormat="1" ht="12.95" customHeight="1" x14ac:dyDescent="0.25"/>
    <row r="971" s="3" customFormat="1" ht="12.95" customHeight="1" x14ac:dyDescent="0.25"/>
    <row r="972" s="3" customFormat="1" ht="12.95" customHeight="1" x14ac:dyDescent="0.25"/>
    <row r="973" s="3" customFormat="1" ht="12.95" customHeight="1" x14ac:dyDescent="0.25"/>
    <row r="974" s="3" customFormat="1" ht="12.95" customHeight="1" x14ac:dyDescent="0.25"/>
    <row r="975" s="3" customFormat="1" ht="12.95" customHeight="1" x14ac:dyDescent="0.25"/>
    <row r="976" s="3" customFormat="1" ht="12.95" customHeight="1" x14ac:dyDescent="0.25"/>
    <row r="977" s="3" customFormat="1" ht="12.95" customHeight="1" x14ac:dyDescent="0.25"/>
    <row r="978" s="3" customFormat="1" ht="12.95" customHeight="1" x14ac:dyDescent="0.25"/>
    <row r="979" s="3" customFormat="1" ht="12.95" customHeight="1" x14ac:dyDescent="0.25"/>
    <row r="980" s="3" customFormat="1" ht="12.95" customHeight="1" x14ac:dyDescent="0.25"/>
    <row r="981" s="3" customFormat="1" ht="12.95" customHeight="1" x14ac:dyDescent="0.25"/>
    <row r="982" s="3" customFormat="1" ht="12.95" customHeight="1" x14ac:dyDescent="0.25"/>
    <row r="983" s="3" customFormat="1" ht="12.95" customHeight="1" x14ac:dyDescent="0.25"/>
    <row r="984" s="3" customFormat="1" ht="12.95" customHeight="1" x14ac:dyDescent="0.25"/>
    <row r="985" s="3" customFormat="1" ht="12.95" customHeight="1" x14ac:dyDescent="0.25"/>
    <row r="986" s="3" customFormat="1" ht="12.95" customHeight="1" x14ac:dyDescent="0.25"/>
    <row r="987" s="3" customFormat="1" ht="12.95" customHeight="1" x14ac:dyDescent="0.25"/>
    <row r="988" s="3" customFormat="1" ht="12.95" customHeight="1" x14ac:dyDescent="0.25"/>
    <row r="989" s="3" customFormat="1" ht="12.95" customHeight="1" x14ac:dyDescent="0.25"/>
    <row r="990" s="3" customFormat="1" ht="12.95" customHeight="1" x14ac:dyDescent="0.25"/>
    <row r="991" s="3" customFormat="1" ht="12.95" customHeight="1" x14ac:dyDescent="0.25"/>
    <row r="992" s="3" customFormat="1" ht="12.95" customHeight="1" x14ac:dyDescent="0.25"/>
    <row r="993" s="3" customFormat="1" ht="12.95" customHeight="1" x14ac:dyDescent="0.25"/>
    <row r="994" s="3" customFormat="1" ht="12.95" customHeight="1" x14ac:dyDescent="0.25"/>
    <row r="995" s="3" customFormat="1" ht="12.95" customHeight="1" x14ac:dyDescent="0.25"/>
    <row r="996" s="3" customFormat="1" ht="12.95" customHeight="1" x14ac:dyDescent="0.25"/>
    <row r="997" s="3" customFormat="1" ht="12.95" customHeight="1" x14ac:dyDescent="0.25"/>
    <row r="998" s="3" customFormat="1" ht="12.95" customHeight="1" x14ac:dyDescent="0.25"/>
    <row r="999" s="3" customFormat="1" ht="12.95" customHeight="1" x14ac:dyDescent="0.25"/>
    <row r="1000" s="3" customFormat="1" ht="12.95" customHeight="1" x14ac:dyDescent="0.25"/>
    <row r="1001" s="3" customFormat="1" ht="12.95" customHeight="1" x14ac:dyDescent="0.25"/>
    <row r="1002" s="3" customFormat="1" ht="12.95" customHeight="1" x14ac:dyDescent="0.25"/>
    <row r="1003" s="3" customFormat="1" ht="12.95" customHeight="1" x14ac:dyDescent="0.25"/>
    <row r="1004" s="3" customFormat="1" ht="12.95" customHeight="1" x14ac:dyDescent="0.25"/>
    <row r="1005" s="3" customFormat="1" ht="12.95" customHeight="1" x14ac:dyDescent="0.25"/>
    <row r="1006" s="3" customFormat="1" ht="12.95" customHeight="1" x14ac:dyDescent="0.25"/>
    <row r="1007" s="3" customFormat="1" ht="12.95" customHeight="1" x14ac:dyDescent="0.25"/>
    <row r="1008" s="3" customFormat="1" ht="12.95" customHeight="1" x14ac:dyDescent="0.25"/>
    <row r="1009" s="3" customFormat="1" ht="12.95" customHeight="1" x14ac:dyDescent="0.25"/>
    <row r="1010" s="3" customFormat="1" ht="12.95" customHeight="1" x14ac:dyDescent="0.25"/>
    <row r="1011" s="3" customFormat="1" ht="12.95" customHeight="1" x14ac:dyDescent="0.25"/>
    <row r="1012" s="3" customFormat="1" ht="12.95" customHeight="1" x14ac:dyDescent="0.25"/>
    <row r="1013" s="3" customFormat="1" ht="12.95" customHeight="1" x14ac:dyDescent="0.25"/>
    <row r="1014" s="3" customFormat="1" ht="12.95" customHeight="1" x14ac:dyDescent="0.25"/>
    <row r="1015" s="3" customFormat="1" ht="12.95" customHeight="1" x14ac:dyDescent="0.25"/>
    <row r="1016" s="3" customFormat="1" ht="12.95" customHeight="1" x14ac:dyDescent="0.25"/>
    <row r="1017" s="3" customFormat="1" ht="12.95" customHeight="1" x14ac:dyDescent="0.25"/>
    <row r="1018" s="3" customFormat="1" ht="12.95" customHeight="1" x14ac:dyDescent="0.25"/>
    <row r="1019" s="3" customFormat="1" ht="12.95" customHeight="1" x14ac:dyDescent="0.25"/>
    <row r="1020" s="3" customFormat="1" ht="12.95" customHeight="1" x14ac:dyDescent="0.25"/>
    <row r="1021" s="3" customFormat="1" ht="12.95" customHeight="1" x14ac:dyDescent="0.25"/>
    <row r="1022" s="3" customFormat="1" ht="12.95" customHeight="1" x14ac:dyDescent="0.25"/>
    <row r="1023" s="3" customFormat="1" ht="12.95" customHeight="1" x14ac:dyDescent="0.25"/>
    <row r="1024" s="3" customFormat="1" ht="12.95" customHeight="1" x14ac:dyDescent="0.25"/>
    <row r="1025" s="3" customFormat="1" ht="12.95" customHeight="1" x14ac:dyDescent="0.25"/>
    <row r="1026" s="3" customFormat="1" ht="12.95" customHeight="1" x14ac:dyDescent="0.25"/>
    <row r="1027" s="3" customFormat="1" ht="12.95" customHeight="1" x14ac:dyDescent="0.25"/>
    <row r="1028" s="3" customFormat="1" ht="12.95" customHeight="1" x14ac:dyDescent="0.25"/>
    <row r="1029" s="3" customFormat="1" ht="12.95" customHeight="1" x14ac:dyDescent="0.25"/>
    <row r="1030" s="3" customFormat="1" ht="12.95" customHeight="1" x14ac:dyDescent="0.25"/>
    <row r="1031" s="3" customFormat="1" ht="12.95" customHeight="1" x14ac:dyDescent="0.25"/>
    <row r="1032" s="3" customFormat="1" ht="12.95" customHeight="1" x14ac:dyDescent="0.25"/>
    <row r="1033" s="3" customFormat="1" ht="12.95" customHeight="1" x14ac:dyDescent="0.25"/>
    <row r="1034" s="3" customFormat="1" ht="12.95" customHeight="1" x14ac:dyDescent="0.25"/>
    <row r="1035" s="3" customFormat="1" ht="12.95" customHeight="1" x14ac:dyDescent="0.25"/>
    <row r="1036" s="3" customFormat="1" ht="12.95" customHeight="1" x14ac:dyDescent="0.25"/>
    <row r="1037" s="3" customFormat="1" ht="12.95" customHeight="1" x14ac:dyDescent="0.25"/>
    <row r="1038" s="3" customFormat="1" ht="12.95" customHeight="1" x14ac:dyDescent="0.25"/>
    <row r="1039" s="3" customFormat="1" ht="12.95" customHeight="1" x14ac:dyDescent="0.25"/>
    <row r="1040" s="3" customFormat="1" ht="12.95" customHeight="1" x14ac:dyDescent="0.25"/>
    <row r="1041" s="3" customFormat="1" ht="12.95" customHeight="1" x14ac:dyDescent="0.25"/>
    <row r="1042" s="3" customFormat="1" ht="12.95" customHeight="1" x14ac:dyDescent="0.25"/>
    <row r="1043" s="3" customFormat="1" ht="12.95" customHeight="1" x14ac:dyDescent="0.25"/>
    <row r="1044" s="3" customFormat="1" ht="12.95" customHeight="1" x14ac:dyDescent="0.25"/>
    <row r="1045" s="3" customFormat="1" ht="12.95" customHeight="1" x14ac:dyDescent="0.25"/>
    <row r="1046" s="3" customFormat="1" ht="12.95" customHeight="1" x14ac:dyDescent="0.25"/>
    <row r="1047" s="3" customFormat="1" ht="12.95" customHeight="1" x14ac:dyDescent="0.25"/>
    <row r="1048" s="3" customFormat="1" ht="12.95" customHeight="1" x14ac:dyDescent="0.25"/>
    <row r="1049" s="3" customFormat="1" ht="12.95" customHeight="1" x14ac:dyDescent="0.25"/>
    <row r="1050" s="3" customFormat="1" ht="12.95" customHeight="1" x14ac:dyDescent="0.25"/>
    <row r="1051" s="3" customFormat="1" ht="12.95" customHeight="1" x14ac:dyDescent="0.25"/>
    <row r="1052" s="3" customFormat="1" ht="12.95" customHeight="1" x14ac:dyDescent="0.25"/>
    <row r="1053" s="3" customFormat="1" ht="12.95" customHeight="1" x14ac:dyDescent="0.25"/>
    <row r="1054" s="3" customFormat="1" ht="12.95" customHeight="1" x14ac:dyDescent="0.25"/>
    <row r="1055" s="3" customFormat="1" ht="12.95" customHeight="1" x14ac:dyDescent="0.25"/>
    <row r="1056" s="3" customFormat="1" ht="12.95" customHeight="1" x14ac:dyDescent="0.25"/>
    <row r="1057" s="3" customFormat="1" ht="12.95" customHeight="1" x14ac:dyDescent="0.25"/>
    <row r="1058" s="3" customFormat="1" ht="12.95" customHeight="1" x14ac:dyDescent="0.25"/>
    <row r="1059" s="3" customFormat="1" ht="12.95" customHeight="1" x14ac:dyDescent="0.25"/>
    <row r="1060" s="3" customFormat="1" ht="12.95" customHeight="1" x14ac:dyDescent="0.25"/>
    <row r="1061" s="3" customFormat="1" ht="12.95" customHeight="1" x14ac:dyDescent="0.25"/>
    <row r="1062" s="3" customFormat="1" ht="12.95" customHeight="1" x14ac:dyDescent="0.25"/>
    <row r="1063" s="3" customFormat="1" ht="12.95" customHeight="1" x14ac:dyDescent="0.25"/>
    <row r="1064" s="3" customFormat="1" ht="12.95" customHeight="1" x14ac:dyDescent="0.25"/>
    <row r="1065" s="3" customFormat="1" ht="12.95" customHeight="1" x14ac:dyDescent="0.25"/>
    <row r="1066" s="3" customFormat="1" ht="12.95" customHeight="1" x14ac:dyDescent="0.25"/>
    <row r="1067" s="3" customFormat="1" ht="12.95" customHeight="1" x14ac:dyDescent="0.25"/>
    <row r="1068" s="3" customFormat="1" ht="12.95" customHeight="1" x14ac:dyDescent="0.25"/>
    <row r="1069" s="3" customFormat="1" ht="12.95" customHeight="1" x14ac:dyDescent="0.25"/>
    <row r="1070" s="3" customFormat="1" ht="12.95" customHeight="1" x14ac:dyDescent="0.25"/>
    <row r="1071" s="3" customFormat="1" ht="12.95" customHeight="1" x14ac:dyDescent="0.25"/>
    <row r="1072" s="3" customFormat="1" ht="12.95" customHeight="1" x14ac:dyDescent="0.25"/>
    <row r="1073" s="3" customFormat="1" ht="12.95" customHeight="1" x14ac:dyDescent="0.25"/>
    <row r="1074" s="3" customFormat="1" ht="12.95" customHeight="1" x14ac:dyDescent="0.25"/>
    <row r="1075" s="3" customFormat="1" ht="12.95" customHeight="1" x14ac:dyDescent="0.25"/>
    <row r="1076" s="3" customFormat="1" ht="12.95" customHeight="1" x14ac:dyDescent="0.25"/>
    <row r="1077" s="3" customFormat="1" ht="12.95" customHeight="1" x14ac:dyDescent="0.25"/>
    <row r="1078" s="3" customFormat="1" ht="12.95" customHeight="1" x14ac:dyDescent="0.25"/>
    <row r="1079" s="3" customFormat="1" ht="12.95" customHeight="1" x14ac:dyDescent="0.25"/>
    <row r="1080" s="3" customFormat="1" ht="12.95" customHeight="1" x14ac:dyDescent="0.25"/>
    <row r="1081" s="3" customFormat="1" ht="12.95" customHeight="1" x14ac:dyDescent="0.25"/>
    <row r="1082" s="3" customFormat="1" ht="12.95" customHeight="1" x14ac:dyDescent="0.25"/>
    <row r="1083" s="3" customFormat="1" ht="12.95" customHeight="1" x14ac:dyDescent="0.25"/>
    <row r="1084" s="3" customFormat="1" ht="12.95" customHeight="1" x14ac:dyDescent="0.25"/>
    <row r="1085" s="3" customFormat="1" ht="12.95" customHeight="1" x14ac:dyDescent="0.25"/>
    <row r="1086" s="3" customFormat="1" ht="12.95" customHeight="1" x14ac:dyDescent="0.25"/>
    <row r="1087" s="3" customFormat="1" ht="12.95" customHeight="1" x14ac:dyDescent="0.25"/>
    <row r="1088" s="3" customFormat="1" ht="12.95" customHeight="1" x14ac:dyDescent="0.25"/>
    <row r="1089" s="3" customFormat="1" ht="12.95" customHeight="1" x14ac:dyDescent="0.25"/>
    <row r="1090" s="3" customFormat="1" ht="12.95" customHeight="1" x14ac:dyDescent="0.25"/>
    <row r="1091" s="3" customFormat="1" ht="12.95" customHeight="1" x14ac:dyDescent="0.25"/>
    <row r="1092" s="3" customFormat="1" ht="12.95" customHeight="1" x14ac:dyDescent="0.25"/>
    <row r="1093" s="3" customFormat="1" ht="12.95" customHeight="1" x14ac:dyDescent="0.25"/>
    <row r="1094" s="3" customFormat="1" ht="12.95" customHeight="1" x14ac:dyDescent="0.25"/>
    <row r="1095" s="3" customFormat="1" ht="12.95" customHeight="1" x14ac:dyDescent="0.25"/>
    <row r="1096" s="3" customFormat="1" ht="12.95" customHeight="1" x14ac:dyDescent="0.25"/>
    <row r="1097" s="3" customFormat="1" ht="12.95" customHeight="1" x14ac:dyDescent="0.25"/>
    <row r="1098" s="3" customFormat="1" ht="12.95" customHeight="1" x14ac:dyDescent="0.25"/>
    <row r="1099" s="3" customFormat="1" ht="12.95" customHeight="1" x14ac:dyDescent="0.25"/>
    <row r="1100" s="3" customFormat="1" ht="12.95" customHeight="1" x14ac:dyDescent="0.25"/>
    <row r="1101" s="3" customFormat="1" ht="12.95" customHeight="1" x14ac:dyDescent="0.25"/>
    <row r="1102" s="3" customFormat="1" ht="12.95" customHeight="1" x14ac:dyDescent="0.25"/>
    <row r="1103" s="3" customFormat="1" ht="12.95" customHeight="1" x14ac:dyDescent="0.25"/>
    <row r="1104" s="3" customFormat="1" ht="12.95" customHeight="1" x14ac:dyDescent="0.25"/>
    <row r="1105" s="3" customFormat="1" ht="12.95" customHeight="1" x14ac:dyDescent="0.25"/>
    <row r="1106" s="3" customFormat="1" ht="12.95" customHeight="1" x14ac:dyDescent="0.25"/>
    <row r="1107" s="3" customFormat="1" ht="12.95" customHeight="1" x14ac:dyDescent="0.25"/>
    <row r="1108" s="3" customFormat="1" ht="12.95" customHeight="1" x14ac:dyDescent="0.25"/>
    <row r="1109" s="3" customFormat="1" ht="12.95" customHeight="1" x14ac:dyDescent="0.25"/>
    <row r="1110" s="3" customFormat="1" ht="12.95" customHeight="1" x14ac:dyDescent="0.25"/>
    <row r="1111" s="3" customFormat="1" ht="12.95" customHeight="1" x14ac:dyDescent="0.25"/>
    <row r="1112" s="3" customFormat="1" ht="12.95" customHeight="1" x14ac:dyDescent="0.25"/>
    <row r="1113" s="3" customFormat="1" ht="12.95" customHeight="1" x14ac:dyDescent="0.25"/>
    <row r="1114" s="3" customFormat="1" ht="12.95" customHeight="1" x14ac:dyDescent="0.25"/>
    <row r="1115" s="3" customFormat="1" ht="12.95" customHeight="1" x14ac:dyDescent="0.25"/>
    <row r="1116" s="3" customFormat="1" ht="12.95" customHeight="1" x14ac:dyDescent="0.25"/>
    <row r="1117" s="3" customFormat="1" ht="12.95" customHeight="1" x14ac:dyDescent="0.25"/>
    <row r="1118" s="3" customFormat="1" ht="12.95" customHeight="1" x14ac:dyDescent="0.25"/>
    <row r="1119" s="3" customFormat="1" ht="12.95" customHeight="1" x14ac:dyDescent="0.25"/>
    <row r="1120" s="3" customFormat="1" ht="12.95" customHeight="1" x14ac:dyDescent="0.25"/>
    <row r="1121" s="3" customFormat="1" ht="12.95" customHeight="1" x14ac:dyDescent="0.25"/>
    <row r="1122" s="3" customFormat="1" ht="12.95" customHeight="1" x14ac:dyDescent="0.25"/>
    <row r="1123" s="3" customFormat="1" ht="12.95" customHeight="1" x14ac:dyDescent="0.25"/>
    <row r="1124" s="3" customFormat="1" ht="12.95" customHeight="1" x14ac:dyDescent="0.25"/>
    <row r="1125" s="3" customFormat="1" ht="12.95" customHeight="1" x14ac:dyDescent="0.25"/>
    <row r="1126" s="3" customFormat="1" ht="12.95" customHeight="1" x14ac:dyDescent="0.25"/>
    <row r="1127" s="3" customFormat="1" ht="12.95" customHeight="1" x14ac:dyDescent="0.25"/>
    <row r="1128" s="3" customFormat="1" ht="12.95" customHeight="1" x14ac:dyDescent="0.25"/>
    <row r="1129" s="3" customFormat="1" ht="12.95" customHeight="1" x14ac:dyDescent="0.25"/>
    <row r="1130" s="3" customFormat="1" ht="12.95" customHeight="1" x14ac:dyDescent="0.25"/>
    <row r="1131" s="3" customFormat="1" ht="12.95" customHeight="1" x14ac:dyDescent="0.25"/>
    <row r="1132" s="3" customFormat="1" ht="12.95" customHeight="1" x14ac:dyDescent="0.25"/>
    <row r="1133" s="3" customFormat="1" ht="12.95" customHeight="1" x14ac:dyDescent="0.25"/>
    <row r="1134" s="3" customFormat="1" ht="12.95" customHeight="1" x14ac:dyDescent="0.25"/>
    <row r="1135" s="3" customFormat="1" ht="12.95" customHeight="1" x14ac:dyDescent="0.25"/>
    <row r="1136" s="3" customFormat="1" ht="12.95" customHeight="1" x14ac:dyDescent="0.25"/>
    <row r="1137" s="3" customFormat="1" ht="12.95" customHeight="1" x14ac:dyDescent="0.25"/>
    <row r="1138" s="3" customFormat="1" ht="12.95" customHeight="1" x14ac:dyDescent="0.25"/>
    <row r="1139" s="3" customFormat="1" ht="12.95" customHeight="1" x14ac:dyDescent="0.25"/>
    <row r="1140" s="3" customFormat="1" ht="12.95" customHeight="1" x14ac:dyDescent="0.25"/>
    <row r="1141" s="3" customFormat="1" ht="12.95" customHeight="1" x14ac:dyDescent="0.25"/>
    <row r="1142" s="3" customFormat="1" ht="12.95" customHeight="1" x14ac:dyDescent="0.25"/>
    <row r="1143" s="3" customFormat="1" ht="12.95" customHeight="1" x14ac:dyDescent="0.25"/>
    <row r="1144" s="3" customFormat="1" ht="12.95" customHeight="1" x14ac:dyDescent="0.25"/>
    <row r="1145" s="3" customFormat="1" ht="12.95" customHeight="1" x14ac:dyDescent="0.25"/>
    <row r="1146" s="3" customFormat="1" ht="12.95" customHeight="1" x14ac:dyDescent="0.25"/>
    <row r="1147" s="3" customFormat="1" ht="12.95" customHeight="1" x14ac:dyDescent="0.25"/>
    <row r="1148" s="3" customFormat="1" ht="12.95" customHeight="1" x14ac:dyDescent="0.25"/>
    <row r="1149" s="3" customFormat="1" ht="12.95" customHeight="1" x14ac:dyDescent="0.25"/>
    <row r="1150" s="3" customFormat="1" ht="12.95" customHeight="1" x14ac:dyDescent="0.25"/>
    <row r="1151" s="3" customFormat="1" ht="12.95" customHeight="1" x14ac:dyDescent="0.25"/>
    <row r="1152" s="3" customFormat="1" ht="12.95" customHeight="1" x14ac:dyDescent="0.25"/>
    <row r="1153" s="3" customFormat="1" ht="12.95" customHeight="1" x14ac:dyDescent="0.25"/>
    <row r="1154" s="3" customFormat="1" ht="12.95" customHeight="1" x14ac:dyDescent="0.25"/>
    <row r="1155" s="3" customFormat="1" ht="12.95" customHeight="1" x14ac:dyDescent="0.25"/>
    <row r="1156" s="3" customFormat="1" ht="12.95" customHeight="1" x14ac:dyDescent="0.25"/>
    <row r="1157" s="3" customFormat="1" ht="12.95" customHeight="1" x14ac:dyDescent="0.25"/>
    <row r="1158" s="3" customFormat="1" ht="12.95" customHeight="1" x14ac:dyDescent="0.25"/>
    <row r="1159" s="3" customFormat="1" ht="12.95" customHeight="1" x14ac:dyDescent="0.25"/>
    <row r="1160" s="3" customFormat="1" ht="12.95" customHeight="1" x14ac:dyDescent="0.25"/>
    <row r="1161" s="3" customFormat="1" ht="12.95" customHeight="1" x14ac:dyDescent="0.25"/>
    <row r="1162" s="3" customFormat="1" ht="12.95" customHeight="1" x14ac:dyDescent="0.25"/>
    <row r="1163" s="3" customFormat="1" ht="12.95" customHeight="1" x14ac:dyDescent="0.25"/>
    <row r="1164" s="3" customFormat="1" ht="12.95" customHeight="1" x14ac:dyDescent="0.25"/>
    <row r="1165" s="3" customFormat="1" ht="12.95" customHeight="1" x14ac:dyDescent="0.25"/>
    <row r="1166" s="3" customFormat="1" ht="12.95" customHeight="1" x14ac:dyDescent="0.25"/>
    <row r="1167" s="3" customFormat="1" ht="12.95" customHeight="1" x14ac:dyDescent="0.25"/>
    <row r="1168" s="3" customFormat="1" ht="12.95" customHeight="1" x14ac:dyDescent="0.25"/>
    <row r="1169" s="3" customFormat="1" ht="12.95" customHeight="1" x14ac:dyDescent="0.25"/>
    <row r="1170" s="3" customFormat="1" ht="12.95" customHeight="1" x14ac:dyDescent="0.25"/>
    <row r="1171" s="3" customFormat="1" ht="12.95" customHeight="1" x14ac:dyDescent="0.25"/>
    <row r="1172" s="3" customFormat="1" ht="12.95" customHeight="1" x14ac:dyDescent="0.25"/>
    <row r="1173" s="3" customFormat="1" ht="12.95" customHeight="1" x14ac:dyDescent="0.25"/>
    <row r="1174" s="3" customFormat="1" ht="12.95" customHeight="1" x14ac:dyDescent="0.25"/>
    <row r="1175" s="3" customFormat="1" ht="12.95" customHeight="1" x14ac:dyDescent="0.25"/>
    <row r="1176" s="3" customFormat="1" ht="12.95" customHeight="1" x14ac:dyDescent="0.25"/>
    <row r="1177" s="3" customFormat="1" ht="12.95" customHeight="1" x14ac:dyDescent="0.25"/>
    <row r="1178" s="3" customFormat="1" ht="12.95" customHeight="1" x14ac:dyDescent="0.25"/>
    <row r="1179" s="3" customFormat="1" ht="12.95" customHeight="1" x14ac:dyDescent="0.25"/>
    <row r="1180" s="3" customFormat="1" ht="12.95" customHeight="1" x14ac:dyDescent="0.25"/>
    <row r="1181" s="3" customFormat="1" ht="12.95" customHeight="1" x14ac:dyDescent="0.25"/>
    <row r="1182" s="3" customFormat="1" ht="12.95" customHeight="1" x14ac:dyDescent="0.25"/>
    <row r="1183" s="3" customFormat="1" ht="12.95" customHeight="1" x14ac:dyDescent="0.25"/>
    <row r="1184" s="3" customFormat="1" ht="12.95" customHeight="1" x14ac:dyDescent="0.25"/>
    <row r="1185" s="3" customFormat="1" ht="12.95" customHeight="1" x14ac:dyDescent="0.25"/>
    <row r="1186" s="3" customFormat="1" ht="12.95" customHeight="1" x14ac:dyDescent="0.25"/>
    <row r="1187" s="3" customFormat="1" ht="12.95" customHeight="1" x14ac:dyDescent="0.25"/>
    <row r="1188" s="3" customFormat="1" ht="12.95" customHeight="1" x14ac:dyDescent="0.25"/>
    <row r="1189" s="3" customFormat="1" ht="12.95" customHeight="1" x14ac:dyDescent="0.25"/>
    <row r="1190" s="3" customFormat="1" ht="12.95" customHeight="1" x14ac:dyDescent="0.25"/>
    <row r="1191" s="3" customFormat="1" ht="12.95" customHeight="1" x14ac:dyDescent="0.25"/>
    <row r="1192" s="3" customFormat="1" ht="12.95" customHeight="1" x14ac:dyDescent="0.25"/>
    <row r="1193" s="3" customFormat="1" ht="12.95" customHeight="1" x14ac:dyDescent="0.25"/>
    <row r="1194" s="3" customFormat="1" ht="12.95" customHeight="1" x14ac:dyDescent="0.25"/>
    <row r="1195" s="3" customFormat="1" ht="12.95" customHeight="1" x14ac:dyDescent="0.25"/>
    <row r="1196" s="3" customFormat="1" ht="12.95" customHeight="1" x14ac:dyDescent="0.25"/>
    <row r="1197" s="3" customFormat="1" ht="12.95" customHeight="1" x14ac:dyDescent="0.25"/>
    <row r="1198" s="3" customFormat="1" ht="12.95" customHeight="1" x14ac:dyDescent="0.25"/>
    <row r="1199" s="3" customFormat="1" ht="12.95" customHeight="1" x14ac:dyDescent="0.25"/>
    <row r="1200" s="3" customFormat="1" ht="12.95" customHeight="1" x14ac:dyDescent="0.25"/>
    <row r="1201" s="3" customFormat="1" ht="12.95" customHeight="1" x14ac:dyDescent="0.25"/>
    <row r="1202" s="3" customFormat="1" ht="12.95" customHeight="1" x14ac:dyDescent="0.25"/>
    <row r="1203" s="3" customFormat="1" ht="12.95" customHeight="1" x14ac:dyDescent="0.25"/>
    <row r="1204" s="3" customFormat="1" ht="12.95" customHeight="1" x14ac:dyDescent="0.25"/>
    <row r="1205" s="3" customFormat="1" ht="12.95" customHeight="1" x14ac:dyDescent="0.25"/>
    <row r="1206" s="3" customFormat="1" ht="12.95" customHeight="1" x14ac:dyDescent="0.25"/>
    <row r="1207" s="3" customFormat="1" ht="12.95" customHeight="1" x14ac:dyDescent="0.25"/>
    <row r="1208" s="3" customFormat="1" ht="12.95" customHeight="1" x14ac:dyDescent="0.25"/>
    <row r="1209" s="3" customFormat="1" ht="12.95" customHeight="1" x14ac:dyDescent="0.25"/>
    <row r="1210" s="3" customFormat="1" ht="12.95" customHeight="1" x14ac:dyDescent="0.25"/>
    <row r="1211" s="3" customFormat="1" ht="12.95" customHeight="1" x14ac:dyDescent="0.25"/>
    <row r="1212" s="3" customFormat="1" ht="12.95" customHeight="1" x14ac:dyDescent="0.25"/>
    <row r="1213" s="3" customFormat="1" ht="12.95" customHeight="1" x14ac:dyDescent="0.25"/>
    <row r="1214" s="3" customFormat="1" ht="12.95" customHeight="1" x14ac:dyDescent="0.25"/>
    <row r="1215" s="3" customFormat="1" ht="12.95" customHeight="1" x14ac:dyDescent="0.25"/>
    <row r="1216" s="3" customFormat="1" ht="12.95" customHeight="1" x14ac:dyDescent="0.25"/>
    <row r="1217" s="3" customFormat="1" ht="12.95" customHeight="1" x14ac:dyDescent="0.25"/>
    <row r="1218" s="3" customFormat="1" ht="12.95" customHeight="1" x14ac:dyDescent="0.25"/>
    <row r="1219" s="3" customFormat="1" ht="12.95" customHeight="1" x14ac:dyDescent="0.25"/>
    <row r="1220" s="3" customFormat="1" ht="12.95" customHeight="1" x14ac:dyDescent="0.25"/>
    <row r="1221" s="3" customFormat="1" ht="12.95" customHeight="1" x14ac:dyDescent="0.25"/>
    <row r="1222" s="3" customFormat="1" ht="12.95" customHeight="1" x14ac:dyDescent="0.25"/>
    <row r="1223" s="3" customFormat="1" ht="12.95" customHeight="1" x14ac:dyDescent="0.25"/>
    <row r="1224" s="3" customFormat="1" ht="12.95" customHeight="1" x14ac:dyDescent="0.25"/>
    <row r="1225" s="3" customFormat="1" ht="12.95" customHeight="1" x14ac:dyDescent="0.25"/>
    <row r="1226" s="3" customFormat="1" ht="12.95" customHeight="1" x14ac:dyDescent="0.25"/>
    <row r="1227" s="3" customFormat="1" ht="12.95" customHeight="1" x14ac:dyDescent="0.25"/>
    <row r="1228" s="3" customFormat="1" ht="12.95" customHeight="1" x14ac:dyDescent="0.25"/>
    <row r="1229" s="3" customFormat="1" ht="12.95" customHeight="1" x14ac:dyDescent="0.25"/>
    <row r="1230" s="3" customFormat="1" ht="12.95" customHeight="1" x14ac:dyDescent="0.25"/>
    <row r="1231" s="3" customFormat="1" ht="12.95" customHeight="1" x14ac:dyDescent="0.25"/>
    <row r="1232" s="3" customFormat="1" ht="12.95" customHeight="1" x14ac:dyDescent="0.25"/>
    <row r="1233" s="3" customFormat="1" ht="12.95" customHeight="1" x14ac:dyDescent="0.25"/>
    <row r="1234" s="3" customFormat="1" ht="12.95" customHeight="1" x14ac:dyDescent="0.25"/>
    <row r="1235" s="3" customFormat="1" ht="12.95" customHeight="1" x14ac:dyDescent="0.25"/>
    <row r="1236" s="3" customFormat="1" ht="12.95" customHeight="1" x14ac:dyDescent="0.25"/>
    <row r="1237" s="3" customFormat="1" ht="12.95" customHeight="1" x14ac:dyDescent="0.25"/>
    <row r="1238" s="3" customFormat="1" ht="12.95" customHeight="1" x14ac:dyDescent="0.25"/>
    <row r="1239" s="3" customFormat="1" ht="12.95" customHeight="1" x14ac:dyDescent="0.25"/>
    <row r="1240" s="3" customFormat="1" ht="12.95" customHeight="1" x14ac:dyDescent="0.25"/>
    <row r="1241" s="3" customFormat="1" ht="12.95" customHeight="1" x14ac:dyDescent="0.25"/>
    <row r="1242" s="3" customFormat="1" ht="12.95" customHeight="1" x14ac:dyDescent="0.25"/>
    <row r="1243" s="3" customFormat="1" ht="12.95" customHeight="1" x14ac:dyDescent="0.25"/>
    <row r="1244" s="3" customFormat="1" ht="12.95" customHeight="1" x14ac:dyDescent="0.25"/>
    <row r="1245" s="3" customFormat="1" ht="12.95" customHeight="1" x14ac:dyDescent="0.25"/>
    <row r="1246" s="3" customFormat="1" ht="12.95" customHeight="1" x14ac:dyDescent="0.25"/>
    <row r="1247" s="3" customFormat="1" ht="12.95" customHeight="1" x14ac:dyDescent="0.25"/>
    <row r="1248" s="3" customFormat="1" ht="12.95" customHeight="1" x14ac:dyDescent="0.25"/>
    <row r="1249" s="3" customFormat="1" ht="12.95" customHeight="1" x14ac:dyDescent="0.25"/>
    <row r="1250" s="3" customFormat="1" ht="12.95" customHeight="1" x14ac:dyDescent="0.25"/>
    <row r="1251" s="3" customFormat="1" ht="12.95" customHeight="1" x14ac:dyDescent="0.25"/>
    <row r="1252" s="3" customFormat="1" ht="12.95" customHeight="1" x14ac:dyDescent="0.25"/>
    <row r="1253" s="3" customFormat="1" ht="12.95" customHeight="1" x14ac:dyDescent="0.25"/>
    <row r="1254" s="3" customFormat="1" ht="12.95" customHeight="1" x14ac:dyDescent="0.25"/>
    <row r="1255" s="3" customFormat="1" ht="12.95" customHeight="1" x14ac:dyDescent="0.25"/>
    <row r="1256" s="3" customFormat="1" ht="12.95" customHeight="1" x14ac:dyDescent="0.25"/>
    <row r="1257" s="3" customFormat="1" ht="12.95" customHeight="1" x14ac:dyDescent="0.25"/>
    <row r="1258" s="3" customFormat="1" ht="12.95" customHeight="1" x14ac:dyDescent="0.25"/>
    <row r="1259" s="3" customFormat="1" ht="12.95" customHeight="1" x14ac:dyDescent="0.25"/>
    <row r="1260" s="3" customFormat="1" ht="12.95" customHeight="1" x14ac:dyDescent="0.25"/>
    <row r="1261" s="3" customFormat="1" ht="12.95" customHeight="1" x14ac:dyDescent="0.25"/>
    <row r="1262" s="3" customFormat="1" ht="12.95" customHeight="1" x14ac:dyDescent="0.25"/>
    <row r="1263" s="3" customFormat="1" ht="12.95" customHeight="1" x14ac:dyDescent="0.25"/>
    <row r="1264" s="3" customFormat="1" ht="12.95" customHeight="1" x14ac:dyDescent="0.25"/>
    <row r="1265" s="3" customFormat="1" ht="12.95" customHeight="1" x14ac:dyDescent="0.25"/>
    <row r="1266" s="3" customFormat="1" ht="12.95" customHeight="1" x14ac:dyDescent="0.25"/>
    <row r="1267" s="3" customFormat="1" ht="12.95" customHeight="1" x14ac:dyDescent="0.25"/>
    <row r="1268" s="3" customFormat="1" ht="12.95" customHeight="1" x14ac:dyDescent="0.25"/>
    <row r="1269" s="3" customFormat="1" ht="12.95" customHeight="1" x14ac:dyDescent="0.25"/>
    <row r="1270" s="3" customFormat="1" ht="12.95" customHeight="1" x14ac:dyDescent="0.25"/>
    <row r="1271" s="3" customFormat="1" ht="12.95" customHeight="1" x14ac:dyDescent="0.25"/>
    <row r="1272" s="3" customFormat="1" ht="12.95" customHeight="1" x14ac:dyDescent="0.25"/>
    <row r="1273" s="3" customFormat="1" ht="12.95" customHeight="1" x14ac:dyDescent="0.25"/>
    <row r="1274" s="3" customFormat="1" ht="12.95" customHeight="1" x14ac:dyDescent="0.25"/>
    <row r="1275" s="3" customFormat="1" ht="12.95" customHeight="1" x14ac:dyDescent="0.25"/>
    <row r="1276" s="3" customFormat="1" ht="12.95" customHeight="1" x14ac:dyDescent="0.25"/>
    <row r="1277" s="3" customFormat="1" ht="12.95" customHeight="1" x14ac:dyDescent="0.25"/>
    <row r="1278" s="3" customFormat="1" ht="12.95" customHeight="1" x14ac:dyDescent="0.25"/>
    <row r="1279" s="3" customFormat="1" ht="12.95" customHeight="1" x14ac:dyDescent="0.25"/>
    <row r="1280" s="3" customFormat="1" ht="12.95" customHeight="1" x14ac:dyDescent="0.25"/>
    <row r="1281" s="3" customFormat="1" ht="12.95" customHeight="1" x14ac:dyDescent="0.25"/>
    <row r="1282" s="3" customFormat="1" ht="12.95" customHeight="1" x14ac:dyDescent="0.25"/>
    <row r="1283" s="3" customFormat="1" ht="12.95" customHeight="1" x14ac:dyDescent="0.25"/>
    <row r="1284" s="3" customFormat="1" ht="12.95" customHeight="1" x14ac:dyDescent="0.25"/>
    <row r="1285" s="3" customFormat="1" ht="12.95" customHeight="1" x14ac:dyDescent="0.25"/>
    <row r="1286" s="3" customFormat="1" ht="12.95" customHeight="1" x14ac:dyDescent="0.25"/>
    <row r="1287" s="3" customFormat="1" ht="12.95" customHeight="1" x14ac:dyDescent="0.25"/>
    <row r="1288" s="3" customFormat="1" ht="12.95" customHeight="1" x14ac:dyDescent="0.25"/>
    <row r="1289" s="3" customFormat="1" ht="12.95" customHeight="1" x14ac:dyDescent="0.25"/>
    <row r="1290" s="3" customFormat="1" ht="12.95" customHeight="1" x14ac:dyDescent="0.25"/>
    <row r="1291" s="3" customFormat="1" ht="12.95" customHeight="1" x14ac:dyDescent="0.25"/>
    <row r="1292" s="3" customFormat="1" ht="12.95" customHeight="1" x14ac:dyDescent="0.25"/>
    <row r="1293" s="3" customFormat="1" ht="12.95" customHeight="1" x14ac:dyDescent="0.25"/>
    <row r="1294" s="3" customFormat="1" ht="12.95" customHeight="1" x14ac:dyDescent="0.25"/>
    <row r="1295" s="3" customFormat="1" ht="12.95" customHeight="1" x14ac:dyDescent="0.25"/>
    <row r="1296" s="3" customFormat="1" ht="12.95" customHeight="1" x14ac:dyDescent="0.25"/>
    <row r="1297" s="3" customFormat="1" ht="12.95" customHeight="1" x14ac:dyDescent="0.25"/>
    <row r="1298" s="3" customFormat="1" ht="12.95" customHeight="1" x14ac:dyDescent="0.25"/>
    <row r="1299" s="3" customFormat="1" ht="12.95" customHeight="1" x14ac:dyDescent="0.25"/>
    <row r="1300" s="3" customFormat="1" ht="12.95" customHeight="1" x14ac:dyDescent="0.25"/>
    <row r="1301" s="3" customFormat="1" ht="12.95" customHeight="1" x14ac:dyDescent="0.25"/>
    <row r="1302" s="3" customFormat="1" ht="12.95" customHeight="1" x14ac:dyDescent="0.25"/>
    <row r="1303" s="3" customFormat="1" ht="12.95" customHeight="1" x14ac:dyDescent="0.25"/>
    <row r="1304" s="3" customFormat="1" ht="12.95" customHeight="1" x14ac:dyDescent="0.25"/>
    <row r="1305" s="3" customFormat="1" ht="12.95" customHeight="1" x14ac:dyDescent="0.25"/>
    <row r="1306" s="3" customFormat="1" ht="12.95" customHeight="1" x14ac:dyDescent="0.25"/>
    <row r="1307" s="3" customFormat="1" ht="12.95" customHeight="1" x14ac:dyDescent="0.25"/>
    <row r="1308" s="3" customFormat="1" ht="12.95" customHeight="1" x14ac:dyDescent="0.25"/>
    <row r="1309" s="3" customFormat="1" ht="12.95" customHeight="1" x14ac:dyDescent="0.25"/>
    <row r="1310" s="3" customFormat="1" ht="12.95" customHeight="1" x14ac:dyDescent="0.25"/>
    <row r="1311" s="3" customFormat="1" ht="12.95" customHeight="1" x14ac:dyDescent="0.25"/>
    <row r="1312" s="3" customFormat="1" ht="12.95" customHeight="1" x14ac:dyDescent="0.25"/>
    <row r="1313" s="3" customFormat="1" ht="12.95" customHeight="1" x14ac:dyDescent="0.25"/>
    <row r="1314" s="3" customFormat="1" ht="12.95" customHeight="1" x14ac:dyDescent="0.25"/>
    <row r="1315" s="3" customFormat="1" ht="12.95" customHeight="1" x14ac:dyDescent="0.25"/>
    <row r="1316" s="3" customFormat="1" ht="12.95" customHeight="1" x14ac:dyDescent="0.25"/>
    <row r="1317" s="3" customFormat="1" ht="12.95" customHeight="1" x14ac:dyDescent="0.25"/>
    <row r="1318" s="3" customFormat="1" ht="12.95" customHeight="1" x14ac:dyDescent="0.25"/>
    <row r="1319" s="3" customFormat="1" ht="12.95" customHeight="1" x14ac:dyDescent="0.25"/>
    <row r="1320" s="3" customFormat="1" ht="12.95" customHeight="1" x14ac:dyDescent="0.25"/>
    <row r="1321" s="3" customFormat="1" ht="12.95" customHeight="1" x14ac:dyDescent="0.25"/>
    <row r="1322" s="3" customFormat="1" ht="12.95" customHeight="1" x14ac:dyDescent="0.25"/>
    <row r="1323" s="3" customFormat="1" ht="12.95" customHeight="1" x14ac:dyDescent="0.25"/>
    <row r="1324" s="3" customFormat="1" ht="12.95" customHeight="1" x14ac:dyDescent="0.25"/>
    <row r="1325" s="3" customFormat="1" ht="12.95" customHeight="1" x14ac:dyDescent="0.25"/>
    <row r="1326" s="3" customFormat="1" ht="12.95" customHeight="1" x14ac:dyDescent="0.25"/>
    <row r="1327" s="3" customFormat="1" ht="12.95" customHeight="1" x14ac:dyDescent="0.25"/>
    <row r="1328" s="3" customFormat="1" ht="12.95" customHeight="1" x14ac:dyDescent="0.25"/>
    <row r="1329" s="3" customFormat="1" ht="12.95" customHeight="1" x14ac:dyDescent="0.25"/>
    <row r="1330" s="3" customFormat="1" ht="12.95" customHeight="1" x14ac:dyDescent="0.25"/>
    <row r="1331" s="3" customFormat="1" ht="12.95" customHeight="1" x14ac:dyDescent="0.25"/>
    <row r="1332" s="3" customFormat="1" ht="12.95" customHeight="1" x14ac:dyDescent="0.25"/>
    <row r="1333" s="3" customFormat="1" ht="12.95" customHeight="1" x14ac:dyDescent="0.25"/>
    <row r="1334" s="3" customFormat="1" ht="12.95" customHeight="1" x14ac:dyDescent="0.25"/>
    <row r="1335" s="3" customFormat="1" ht="12.95" customHeight="1" x14ac:dyDescent="0.25"/>
    <row r="1336" s="3" customFormat="1" ht="12.95" customHeight="1" x14ac:dyDescent="0.25"/>
    <row r="1337" s="3" customFormat="1" ht="12.95" customHeight="1" x14ac:dyDescent="0.25"/>
    <row r="1338" s="3" customFormat="1" ht="12.95" customHeight="1" x14ac:dyDescent="0.25"/>
    <row r="1339" s="3" customFormat="1" ht="12.95" customHeight="1" x14ac:dyDescent="0.25"/>
    <row r="1340" s="3" customFormat="1" ht="12.95" customHeight="1" x14ac:dyDescent="0.25"/>
    <row r="1341" s="3" customFormat="1" ht="12.95" customHeight="1" x14ac:dyDescent="0.25"/>
    <row r="1342" s="3" customFormat="1" ht="12.95" customHeight="1" x14ac:dyDescent="0.25"/>
    <row r="1343" s="3" customFormat="1" ht="12.95" customHeight="1" x14ac:dyDescent="0.25"/>
    <row r="1344" s="3" customFormat="1" ht="12.95" customHeight="1" x14ac:dyDescent="0.25"/>
    <row r="1345" s="3" customFormat="1" ht="12.95" customHeight="1" x14ac:dyDescent="0.25"/>
    <row r="1346" s="3" customFormat="1" ht="12.95" customHeight="1" x14ac:dyDescent="0.25"/>
    <row r="1347" s="3" customFormat="1" ht="12.95" customHeight="1" x14ac:dyDescent="0.25"/>
    <row r="1348" s="3" customFormat="1" ht="12.95" customHeight="1" x14ac:dyDescent="0.25"/>
    <row r="1349" s="3" customFormat="1" ht="12.95" customHeight="1" x14ac:dyDescent="0.25"/>
    <row r="1350" s="3" customFormat="1" ht="12.95" customHeight="1" x14ac:dyDescent="0.25"/>
    <row r="1351" s="3" customFormat="1" ht="12.95" customHeight="1" x14ac:dyDescent="0.25"/>
    <row r="1352" s="3" customFormat="1" ht="12.95" customHeight="1" x14ac:dyDescent="0.25"/>
    <row r="1353" s="3" customFormat="1" ht="12.95" customHeight="1" x14ac:dyDescent="0.25"/>
    <row r="1354" s="3" customFormat="1" ht="12.95" customHeight="1" x14ac:dyDescent="0.25"/>
    <row r="1355" s="3" customFormat="1" ht="12.95" customHeight="1" x14ac:dyDescent="0.25"/>
    <row r="1356" s="3" customFormat="1" ht="12.95" customHeight="1" x14ac:dyDescent="0.25"/>
    <row r="1357" s="3" customFormat="1" ht="12.95" customHeight="1" x14ac:dyDescent="0.25"/>
    <row r="1358" s="3" customFormat="1" ht="12.95" customHeight="1" x14ac:dyDescent="0.25"/>
    <row r="1359" s="3" customFormat="1" ht="12.95" customHeight="1" x14ac:dyDescent="0.25"/>
    <row r="1360" s="3" customFormat="1" ht="12.95" customHeight="1" x14ac:dyDescent="0.25"/>
    <row r="1361" s="3" customFormat="1" ht="12.95" customHeight="1" x14ac:dyDescent="0.25"/>
    <row r="1362" s="3" customFormat="1" ht="12.95" customHeight="1" x14ac:dyDescent="0.25"/>
    <row r="1363" s="3" customFormat="1" ht="12.95" customHeight="1" x14ac:dyDescent="0.25"/>
    <row r="1364" s="3" customFormat="1" ht="12.95" customHeight="1" x14ac:dyDescent="0.25"/>
    <row r="1365" s="3" customFormat="1" ht="12.95" customHeight="1" x14ac:dyDescent="0.25"/>
    <row r="1366" s="3" customFormat="1" ht="12.95" customHeight="1" x14ac:dyDescent="0.25"/>
    <row r="1367" s="3" customFormat="1" ht="12.95" customHeight="1" x14ac:dyDescent="0.25"/>
    <row r="1368" s="3" customFormat="1" ht="12.95" customHeight="1" x14ac:dyDescent="0.25"/>
    <row r="1369" s="3" customFormat="1" ht="12.95" customHeight="1" x14ac:dyDescent="0.25"/>
    <row r="1370" s="3" customFormat="1" ht="12.95" customHeight="1" x14ac:dyDescent="0.25"/>
    <row r="1371" s="3" customFormat="1" ht="12.95" customHeight="1" x14ac:dyDescent="0.25"/>
    <row r="1372" s="3" customFormat="1" ht="12.95" customHeight="1" x14ac:dyDescent="0.25"/>
    <row r="1373" s="3" customFormat="1" ht="12.95" customHeight="1" x14ac:dyDescent="0.25"/>
    <row r="1374" s="3" customFormat="1" ht="12.95" customHeight="1" x14ac:dyDescent="0.25"/>
    <row r="1375" s="3" customFormat="1" ht="12.95" customHeight="1" x14ac:dyDescent="0.25"/>
    <row r="1376" s="3" customFormat="1" ht="12.95" customHeight="1" x14ac:dyDescent="0.25"/>
    <row r="1377" s="3" customFormat="1" ht="12.95" customHeight="1" x14ac:dyDescent="0.25"/>
    <row r="1378" s="3" customFormat="1" ht="12.95" customHeight="1" x14ac:dyDescent="0.25"/>
    <row r="1379" s="3" customFormat="1" ht="12.95" customHeight="1" x14ac:dyDescent="0.25"/>
    <row r="1380" s="3" customFormat="1" ht="12.95" customHeight="1" x14ac:dyDescent="0.25"/>
    <row r="1381" s="3" customFormat="1" ht="12.95" customHeight="1" x14ac:dyDescent="0.25"/>
    <row r="1382" s="3" customFormat="1" ht="12.95" customHeight="1" x14ac:dyDescent="0.25"/>
    <row r="1383" s="3" customFormat="1" ht="12.95" customHeight="1" x14ac:dyDescent="0.25"/>
    <row r="1384" s="3" customFormat="1" ht="12.95" customHeight="1" x14ac:dyDescent="0.25"/>
    <row r="1385" s="3" customFormat="1" ht="12.95" customHeight="1" x14ac:dyDescent="0.25"/>
    <row r="1386" s="3" customFormat="1" ht="12.95" customHeight="1" x14ac:dyDescent="0.25"/>
    <row r="1387" s="3" customFormat="1" ht="12.95" customHeight="1" x14ac:dyDescent="0.25"/>
    <row r="1388" s="3" customFormat="1" ht="12.95" customHeight="1" x14ac:dyDescent="0.25"/>
    <row r="1389" s="3" customFormat="1" ht="12.95" customHeight="1" x14ac:dyDescent="0.25"/>
    <row r="1390" s="3" customFormat="1" ht="12.95" customHeight="1" x14ac:dyDescent="0.25"/>
    <row r="1391" s="3" customFormat="1" ht="12.95" customHeight="1" x14ac:dyDescent="0.25"/>
    <row r="1392" s="3" customFormat="1" ht="12.95" customHeight="1" x14ac:dyDescent="0.25"/>
    <row r="1393" s="3" customFormat="1" ht="12.95" customHeight="1" x14ac:dyDescent="0.25"/>
    <row r="1394" s="3" customFormat="1" ht="12.95" customHeight="1" x14ac:dyDescent="0.25"/>
    <row r="1395" s="3" customFormat="1" ht="12.95" customHeight="1" x14ac:dyDescent="0.25"/>
    <row r="1396" s="3" customFormat="1" ht="12.95" customHeight="1" x14ac:dyDescent="0.25"/>
    <row r="1397" s="3" customFormat="1" ht="12.95" customHeight="1" x14ac:dyDescent="0.25"/>
    <row r="1398" s="3" customFormat="1" ht="12.95" customHeight="1" x14ac:dyDescent="0.25"/>
    <row r="1399" s="3" customFormat="1" ht="12.95" customHeight="1" x14ac:dyDescent="0.25"/>
    <row r="1400" s="3" customFormat="1" ht="12.95" customHeight="1" x14ac:dyDescent="0.25"/>
    <row r="1401" s="3" customFormat="1" ht="12.95" customHeight="1" x14ac:dyDescent="0.25"/>
    <row r="1402" s="3" customFormat="1" ht="12.95" customHeight="1" x14ac:dyDescent="0.25"/>
    <row r="1403" s="3" customFormat="1" ht="12.95" customHeight="1" x14ac:dyDescent="0.25"/>
    <row r="1404" s="3" customFormat="1" ht="12.95" customHeight="1" x14ac:dyDescent="0.25"/>
    <row r="1405" s="3" customFormat="1" ht="12.95" customHeight="1" x14ac:dyDescent="0.25"/>
    <row r="1406" s="3" customFormat="1" ht="12.95" customHeight="1" x14ac:dyDescent="0.25"/>
    <row r="1407" s="3" customFormat="1" ht="12.95" customHeight="1" x14ac:dyDescent="0.25"/>
    <row r="1408" s="3" customFormat="1" ht="12.95" customHeight="1" x14ac:dyDescent="0.25"/>
    <row r="1409" s="3" customFormat="1" ht="12.95" customHeight="1" x14ac:dyDescent="0.25"/>
    <row r="1410" s="3" customFormat="1" ht="12.95" customHeight="1" x14ac:dyDescent="0.25"/>
    <row r="1411" s="3" customFormat="1" ht="12.95" customHeight="1" x14ac:dyDescent="0.25"/>
    <row r="1412" s="3" customFormat="1" ht="12.95" customHeight="1" x14ac:dyDescent="0.25"/>
    <row r="1413" s="3" customFormat="1" ht="12.95" customHeight="1" x14ac:dyDescent="0.25"/>
    <row r="1414" s="3" customFormat="1" ht="12.95" customHeight="1" x14ac:dyDescent="0.25"/>
    <row r="1415" s="3" customFormat="1" ht="12.95" customHeight="1" x14ac:dyDescent="0.25"/>
    <row r="1416" s="3" customFormat="1" ht="12.95" customHeight="1" x14ac:dyDescent="0.25"/>
    <row r="1417" s="3" customFormat="1" ht="12.95" customHeight="1" x14ac:dyDescent="0.25"/>
    <row r="1418" s="3" customFormat="1" ht="12.95" customHeight="1" x14ac:dyDescent="0.25"/>
    <row r="1419" s="3" customFormat="1" ht="12.95" customHeight="1" x14ac:dyDescent="0.25"/>
    <row r="1420" s="3" customFormat="1" ht="12.95" customHeight="1" x14ac:dyDescent="0.25"/>
    <row r="1421" s="3" customFormat="1" ht="12.95" customHeight="1" x14ac:dyDescent="0.25"/>
    <row r="1422" s="3" customFormat="1" ht="12.95" customHeight="1" x14ac:dyDescent="0.25"/>
    <row r="1423" s="3" customFormat="1" ht="12.95" customHeight="1" x14ac:dyDescent="0.25"/>
    <row r="1424" s="3" customFormat="1" ht="12.95" customHeight="1" x14ac:dyDescent="0.25"/>
    <row r="1425" s="3" customFormat="1" ht="12.95" customHeight="1" x14ac:dyDescent="0.25"/>
    <row r="1426" s="3" customFormat="1" ht="12.95" customHeight="1" x14ac:dyDescent="0.25"/>
    <row r="1427" s="3" customFormat="1" ht="12.95" customHeight="1" x14ac:dyDescent="0.25"/>
    <row r="1428" s="3" customFormat="1" ht="12.95" customHeight="1" x14ac:dyDescent="0.25"/>
    <row r="1429" s="3" customFormat="1" ht="12.95" customHeight="1" x14ac:dyDescent="0.25"/>
    <row r="1430" s="3" customFormat="1" ht="12.95" customHeight="1" x14ac:dyDescent="0.25"/>
    <row r="1431" s="3" customFormat="1" ht="12.95" customHeight="1" x14ac:dyDescent="0.25"/>
    <row r="1432" s="3" customFormat="1" ht="12.95" customHeight="1" x14ac:dyDescent="0.25"/>
    <row r="1433" s="3" customFormat="1" ht="12.95" customHeight="1" x14ac:dyDescent="0.25"/>
    <row r="1434" s="3" customFormat="1" ht="12.95" customHeight="1" x14ac:dyDescent="0.25"/>
    <row r="1435" s="3" customFormat="1" ht="12.95" customHeight="1" x14ac:dyDescent="0.25"/>
    <row r="1436" s="3" customFormat="1" ht="12.95" customHeight="1" x14ac:dyDescent="0.25"/>
    <row r="1437" s="3" customFormat="1" ht="12.95" customHeight="1" x14ac:dyDescent="0.25"/>
    <row r="1438" s="3" customFormat="1" ht="12.95" customHeight="1" x14ac:dyDescent="0.25"/>
    <row r="1439" s="3" customFormat="1" ht="12.95" customHeight="1" x14ac:dyDescent="0.25"/>
    <row r="1440" s="3" customFormat="1" ht="12.95" customHeight="1" x14ac:dyDescent="0.25"/>
    <row r="1441" s="3" customFormat="1" ht="12.95" customHeight="1" x14ac:dyDescent="0.25"/>
    <row r="1442" s="3" customFormat="1" ht="12.95" customHeight="1" x14ac:dyDescent="0.25"/>
    <row r="1443" s="3" customFormat="1" ht="12.95" customHeight="1" x14ac:dyDescent="0.25"/>
    <row r="1444" s="3" customFormat="1" ht="12.95" customHeight="1" x14ac:dyDescent="0.25"/>
    <row r="1445" s="3" customFormat="1" ht="12.95" customHeight="1" x14ac:dyDescent="0.25"/>
    <row r="1446" s="3" customFormat="1" ht="12.95" customHeight="1" x14ac:dyDescent="0.25"/>
    <row r="1447" s="3" customFormat="1" ht="12.95" customHeight="1" x14ac:dyDescent="0.25"/>
    <row r="1448" s="3" customFormat="1" ht="12.95" customHeight="1" x14ac:dyDescent="0.25"/>
    <row r="1449" s="3" customFormat="1" ht="12.95" customHeight="1" x14ac:dyDescent="0.25"/>
    <row r="1450" s="3" customFormat="1" ht="12.95" customHeight="1" x14ac:dyDescent="0.25"/>
    <row r="1451" s="3" customFormat="1" ht="12.95" customHeight="1" x14ac:dyDescent="0.25"/>
    <row r="1452" s="3" customFormat="1" ht="12.95" customHeight="1" x14ac:dyDescent="0.25"/>
    <row r="1453" s="3" customFormat="1" ht="12.95" customHeight="1" x14ac:dyDescent="0.25"/>
    <row r="1454" s="3" customFormat="1" ht="12.95" customHeight="1" x14ac:dyDescent="0.25"/>
    <row r="1455" s="3" customFormat="1" ht="12.95" customHeight="1" x14ac:dyDescent="0.25"/>
    <row r="1456" s="3" customFormat="1" ht="12.95" customHeight="1" x14ac:dyDescent="0.25"/>
    <row r="1457" s="3" customFormat="1" ht="12.95" customHeight="1" x14ac:dyDescent="0.25"/>
    <row r="1458" s="3" customFormat="1" ht="12.95" customHeight="1" x14ac:dyDescent="0.25"/>
    <row r="1459" s="3" customFormat="1" ht="12.95" customHeight="1" x14ac:dyDescent="0.25"/>
    <row r="1460" s="3" customFormat="1" ht="12.95" customHeight="1" x14ac:dyDescent="0.25"/>
    <row r="1461" s="3" customFormat="1" ht="12.95" customHeight="1" x14ac:dyDescent="0.25"/>
    <row r="1462" s="3" customFormat="1" ht="12.95" customHeight="1" x14ac:dyDescent="0.25"/>
    <row r="1463" s="3" customFormat="1" ht="12.95" customHeight="1" x14ac:dyDescent="0.25"/>
    <row r="1464" s="3" customFormat="1" ht="12.95" customHeight="1" x14ac:dyDescent="0.25"/>
    <row r="1465" s="3" customFormat="1" ht="12.95" customHeight="1" x14ac:dyDescent="0.25"/>
    <row r="1466" s="3" customFormat="1" ht="12.95" customHeight="1" x14ac:dyDescent="0.25"/>
    <row r="1467" s="3" customFormat="1" ht="12.95" customHeight="1" x14ac:dyDescent="0.25"/>
    <row r="1468" s="3" customFormat="1" ht="12.95" customHeight="1" x14ac:dyDescent="0.25"/>
    <row r="1469" s="3" customFormat="1" ht="12.95" customHeight="1" x14ac:dyDescent="0.25"/>
    <row r="1470" s="3" customFormat="1" ht="12.95" customHeight="1" x14ac:dyDescent="0.25"/>
    <row r="1471" s="3" customFormat="1" ht="12.95" customHeight="1" x14ac:dyDescent="0.25"/>
    <row r="1472" s="3" customFormat="1" ht="12.95" customHeight="1" x14ac:dyDescent="0.25"/>
    <row r="1473" s="3" customFormat="1" ht="12.95" customHeight="1" x14ac:dyDescent="0.25"/>
    <row r="1474" s="3" customFormat="1" ht="12.95" customHeight="1" x14ac:dyDescent="0.25"/>
    <row r="1475" s="3" customFormat="1" ht="12.95" customHeight="1" x14ac:dyDescent="0.25"/>
    <row r="1476" s="3" customFormat="1" ht="12.95" customHeight="1" x14ac:dyDescent="0.25"/>
    <row r="1477" s="3" customFormat="1" ht="12.95" customHeight="1" x14ac:dyDescent="0.25"/>
    <row r="1478" s="3" customFormat="1" ht="12.95" customHeight="1" x14ac:dyDescent="0.25"/>
    <row r="1479" s="3" customFormat="1" ht="12.95" customHeight="1" x14ac:dyDescent="0.25"/>
    <row r="1480" s="3" customFormat="1" ht="12.95" customHeight="1" x14ac:dyDescent="0.25"/>
    <row r="1481" s="3" customFormat="1" ht="12.95" customHeight="1" x14ac:dyDescent="0.25"/>
    <row r="1482" s="3" customFormat="1" ht="12.95" customHeight="1" x14ac:dyDescent="0.25"/>
    <row r="1483" s="3" customFormat="1" ht="12.95" customHeight="1" x14ac:dyDescent="0.25"/>
    <row r="1484" s="3" customFormat="1" ht="12.95" customHeight="1" x14ac:dyDescent="0.25"/>
    <row r="1485" s="3" customFormat="1" ht="12.95" customHeight="1" x14ac:dyDescent="0.25"/>
    <row r="1486" s="3" customFormat="1" ht="12.95" customHeight="1" x14ac:dyDescent="0.25"/>
    <row r="1487" s="3" customFormat="1" ht="12.95" customHeight="1" x14ac:dyDescent="0.25"/>
    <row r="1488" s="3" customFormat="1" ht="12.95" customHeight="1" x14ac:dyDescent="0.25"/>
    <row r="1489" s="3" customFormat="1" ht="12.95" customHeight="1" x14ac:dyDescent="0.25"/>
    <row r="1490" s="3" customFormat="1" ht="12.95" customHeight="1" x14ac:dyDescent="0.25"/>
    <row r="1491" s="3" customFormat="1" ht="12.95" customHeight="1" x14ac:dyDescent="0.25"/>
    <row r="1492" s="3" customFormat="1" ht="12.95" customHeight="1" x14ac:dyDescent="0.25"/>
    <row r="1493" s="3" customFormat="1" ht="12.95" customHeight="1" x14ac:dyDescent="0.25"/>
    <row r="1494" s="3" customFormat="1" ht="12.95" customHeight="1" x14ac:dyDescent="0.25"/>
    <row r="1495" s="3" customFormat="1" ht="12.95" customHeight="1" x14ac:dyDescent="0.25"/>
    <row r="1496" s="3" customFormat="1" ht="12.95" customHeight="1" x14ac:dyDescent="0.25"/>
    <row r="1497" s="3" customFormat="1" ht="12.95" customHeight="1" x14ac:dyDescent="0.25"/>
    <row r="1498" s="3" customFormat="1" ht="12.95" customHeight="1" x14ac:dyDescent="0.25"/>
    <row r="1499" s="3" customFormat="1" ht="12.95" customHeight="1" x14ac:dyDescent="0.25"/>
    <row r="1500" s="3" customFormat="1" ht="12.95" customHeight="1" x14ac:dyDescent="0.25"/>
    <row r="1501" s="3" customFormat="1" ht="12.95" customHeight="1" x14ac:dyDescent="0.25"/>
    <row r="1502" s="3" customFormat="1" ht="12.95" customHeight="1" x14ac:dyDescent="0.25"/>
    <row r="1503" s="3" customFormat="1" ht="12.95" customHeight="1" x14ac:dyDescent="0.25"/>
    <row r="1504" s="3" customFormat="1" ht="12.95" customHeight="1" x14ac:dyDescent="0.25"/>
    <row r="1505" s="3" customFormat="1" ht="12.95" customHeight="1" x14ac:dyDescent="0.25"/>
    <row r="1506" s="3" customFormat="1" ht="12.95" customHeight="1" x14ac:dyDescent="0.25"/>
    <row r="1507" s="3" customFormat="1" ht="12.95" customHeight="1" x14ac:dyDescent="0.25"/>
    <row r="1508" s="3" customFormat="1" ht="12.95" customHeight="1" x14ac:dyDescent="0.25"/>
    <row r="1509" s="3" customFormat="1" ht="12.95" customHeight="1" x14ac:dyDescent="0.25"/>
    <row r="1510" s="3" customFormat="1" ht="12.95" customHeight="1" x14ac:dyDescent="0.25"/>
    <row r="1511" s="3" customFormat="1" ht="12.95" customHeight="1" x14ac:dyDescent="0.25"/>
    <row r="1512" s="3" customFormat="1" ht="12.95" customHeight="1" x14ac:dyDescent="0.25"/>
    <row r="1513" s="3" customFormat="1" ht="12.95" customHeight="1" x14ac:dyDescent="0.25"/>
    <row r="1514" s="3" customFormat="1" ht="12.95" customHeight="1" x14ac:dyDescent="0.25"/>
    <row r="1515" s="3" customFormat="1" ht="12.95" customHeight="1" x14ac:dyDescent="0.25"/>
    <row r="1516" s="3" customFormat="1" ht="12.95" customHeight="1" x14ac:dyDescent="0.25"/>
    <row r="1517" s="3" customFormat="1" ht="12.95" customHeight="1" x14ac:dyDescent="0.25"/>
    <row r="1518" s="3" customFormat="1" ht="12.95" customHeight="1" x14ac:dyDescent="0.25"/>
    <row r="1519" s="3" customFormat="1" ht="12.95" customHeight="1" x14ac:dyDescent="0.25"/>
    <row r="1520" s="3" customFormat="1" ht="12.95" customHeight="1" x14ac:dyDescent="0.25"/>
    <row r="1521" s="3" customFormat="1" ht="12.95" customHeight="1" x14ac:dyDescent="0.25"/>
    <row r="1522" s="3" customFormat="1" ht="12.95" customHeight="1" x14ac:dyDescent="0.25"/>
    <row r="1523" s="3" customFormat="1" ht="12.95" customHeight="1" x14ac:dyDescent="0.25"/>
    <row r="1524" s="3" customFormat="1" ht="12.95" customHeight="1" x14ac:dyDescent="0.25"/>
    <row r="1525" s="3" customFormat="1" ht="12.95" customHeight="1" x14ac:dyDescent="0.25"/>
    <row r="1526" s="3" customFormat="1" ht="12.95" customHeight="1" x14ac:dyDescent="0.25"/>
    <row r="1527" s="3" customFormat="1" ht="12.95" customHeight="1" x14ac:dyDescent="0.25"/>
    <row r="1528" s="3" customFormat="1" ht="12.95" customHeight="1" x14ac:dyDescent="0.25"/>
    <row r="1529" s="3" customFormat="1" ht="12.95" customHeight="1" x14ac:dyDescent="0.25"/>
    <row r="1530" s="3" customFormat="1" ht="12.95" customHeight="1" x14ac:dyDescent="0.25"/>
    <row r="1531" s="3" customFormat="1" ht="12.95" customHeight="1" x14ac:dyDescent="0.25"/>
    <row r="1532" s="3" customFormat="1" ht="12.95" customHeight="1" x14ac:dyDescent="0.25"/>
    <row r="1533" s="3" customFormat="1" ht="12.95" customHeight="1" x14ac:dyDescent="0.25"/>
    <row r="1534" s="3" customFormat="1" ht="12.95" customHeight="1" x14ac:dyDescent="0.25"/>
    <row r="1535" s="3" customFormat="1" ht="12.95" customHeight="1" x14ac:dyDescent="0.25"/>
    <row r="1536" s="3" customFormat="1" ht="12.95" customHeight="1" x14ac:dyDescent="0.25"/>
    <row r="1537" s="3" customFormat="1" ht="12.95" customHeight="1" x14ac:dyDescent="0.25"/>
    <row r="1538" s="3" customFormat="1" ht="12.95" customHeight="1" x14ac:dyDescent="0.25"/>
    <row r="1539" s="3" customFormat="1" ht="12.95" customHeight="1" x14ac:dyDescent="0.25"/>
    <row r="1540" s="3" customFormat="1" ht="12.95" customHeight="1" x14ac:dyDescent="0.25"/>
    <row r="1541" s="3" customFormat="1" ht="12.95" customHeight="1" x14ac:dyDescent="0.25"/>
    <row r="1542" s="3" customFormat="1" ht="12.95" customHeight="1" x14ac:dyDescent="0.25"/>
    <row r="1543" s="3" customFormat="1" ht="12.95" customHeight="1" x14ac:dyDescent="0.25"/>
    <row r="1544" s="3" customFormat="1" ht="12.95" customHeight="1" x14ac:dyDescent="0.25"/>
    <row r="1545" s="3" customFormat="1" ht="12.95" customHeight="1" x14ac:dyDescent="0.25"/>
    <row r="1546" s="3" customFormat="1" ht="12.95" customHeight="1" x14ac:dyDescent="0.25"/>
    <row r="1547" s="3" customFormat="1" ht="12.95" customHeight="1" x14ac:dyDescent="0.25"/>
    <row r="1548" s="3" customFormat="1" ht="12.95" customHeight="1" x14ac:dyDescent="0.25"/>
    <row r="1549" s="3" customFormat="1" ht="12.95" customHeight="1" x14ac:dyDescent="0.25"/>
    <row r="1550" s="3" customFormat="1" ht="12.95" customHeight="1" x14ac:dyDescent="0.25"/>
    <row r="1551" s="3" customFormat="1" ht="12.95" customHeight="1" x14ac:dyDescent="0.25"/>
    <row r="1552" s="3" customFormat="1" ht="12.95" customHeight="1" x14ac:dyDescent="0.25"/>
    <row r="1553" s="3" customFormat="1" ht="12.95" customHeight="1" x14ac:dyDescent="0.25"/>
    <row r="1554" s="3" customFormat="1" ht="12.95" customHeight="1" x14ac:dyDescent="0.25"/>
    <row r="1555" s="3" customFormat="1" ht="12.95" customHeight="1" x14ac:dyDescent="0.25"/>
    <row r="1556" s="3" customFormat="1" ht="12.95" customHeight="1" x14ac:dyDescent="0.25"/>
    <row r="1557" s="3" customFormat="1" ht="12.95" customHeight="1" x14ac:dyDescent="0.25"/>
    <row r="1558" s="3" customFormat="1" ht="12.95" customHeight="1" x14ac:dyDescent="0.25"/>
    <row r="1559" s="3" customFormat="1" ht="12.95" customHeight="1" x14ac:dyDescent="0.25"/>
    <row r="1560" s="3" customFormat="1" ht="12.95" customHeight="1" x14ac:dyDescent="0.25"/>
    <row r="1561" s="3" customFormat="1" ht="12.95" customHeight="1" x14ac:dyDescent="0.25"/>
    <row r="1562" s="3" customFormat="1" ht="12.95" customHeight="1" x14ac:dyDescent="0.25"/>
    <row r="1563" s="3" customFormat="1" ht="12.95" customHeight="1" x14ac:dyDescent="0.25"/>
    <row r="1564" s="3" customFormat="1" ht="12.95" customHeight="1" x14ac:dyDescent="0.25"/>
    <row r="1565" s="3" customFormat="1" ht="12.95" customHeight="1" x14ac:dyDescent="0.25"/>
    <row r="1566" s="3" customFormat="1" ht="12.95" customHeight="1" x14ac:dyDescent="0.25"/>
    <row r="1567" s="3" customFormat="1" ht="12.95" customHeight="1" x14ac:dyDescent="0.25"/>
    <row r="1568" s="3" customFormat="1" ht="12.95" customHeight="1" x14ac:dyDescent="0.25"/>
    <row r="1569" s="3" customFormat="1" ht="12.95" customHeight="1" x14ac:dyDescent="0.25"/>
    <row r="1570" s="3" customFormat="1" ht="12.95" customHeight="1" x14ac:dyDescent="0.25"/>
    <row r="1571" s="3" customFormat="1" ht="12.95" customHeight="1" x14ac:dyDescent="0.25"/>
    <row r="1572" s="3" customFormat="1" ht="12.95" customHeight="1" x14ac:dyDescent="0.25"/>
    <row r="1573" s="3" customFormat="1" ht="12.95" customHeight="1" x14ac:dyDescent="0.25"/>
    <row r="1574" s="3" customFormat="1" ht="12.95" customHeight="1" x14ac:dyDescent="0.25"/>
    <row r="1575" s="3" customFormat="1" ht="12.95" customHeight="1" x14ac:dyDescent="0.25"/>
    <row r="1576" s="3" customFormat="1" ht="12.95" customHeight="1" x14ac:dyDescent="0.25"/>
    <row r="1577" s="3" customFormat="1" ht="12.95" customHeight="1" x14ac:dyDescent="0.25"/>
    <row r="1578" s="3" customFormat="1" ht="12.95" customHeight="1" x14ac:dyDescent="0.25"/>
    <row r="1579" s="3" customFormat="1" ht="12.95" customHeight="1" x14ac:dyDescent="0.25"/>
    <row r="1580" s="3" customFormat="1" ht="12.95" customHeight="1" x14ac:dyDescent="0.25"/>
    <row r="1581" s="3" customFormat="1" ht="12.95" customHeight="1" x14ac:dyDescent="0.25"/>
    <row r="1582" s="3" customFormat="1" ht="12.95" customHeight="1" x14ac:dyDescent="0.25"/>
    <row r="1583" s="3" customFormat="1" ht="12.95" customHeight="1" x14ac:dyDescent="0.25"/>
    <row r="1584" s="3" customFormat="1" ht="12.95" customHeight="1" x14ac:dyDescent="0.25"/>
    <row r="1585" s="3" customFormat="1" ht="12.95" customHeight="1" x14ac:dyDescent="0.25"/>
    <row r="1586" s="3" customFormat="1" ht="12.95" customHeight="1" x14ac:dyDescent="0.25"/>
    <row r="1587" s="3" customFormat="1" ht="12.95" customHeight="1" x14ac:dyDescent="0.25"/>
    <row r="1588" s="3" customFormat="1" ht="12.95" customHeight="1" x14ac:dyDescent="0.25"/>
    <row r="1589" s="3" customFormat="1" ht="12.95" customHeight="1" x14ac:dyDescent="0.25"/>
    <row r="1590" s="3" customFormat="1" ht="12.95" customHeight="1" x14ac:dyDescent="0.25"/>
    <row r="1591" s="3" customFormat="1" ht="12.95" customHeight="1" x14ac:dyDescent="0.25"/>
    <row r="1592" s="3" customFormat="1" ht="12.95" customHeight="1" x14ac:dyDescent="0.25"/>
    <row r="1593" s="3" customFormat="1" ht="12.95" customHeight="1" x14ac:dyDescent="0.25"/>
    <row r="1594" s="3" customFormat="1" ht="12.95" customHeight="1" x14ac:dyDescent="0.25"/>
    <row r="1595" s="3" customFormat="1" ht="12.95" customHeight="1" x14ac:dyDescent="0.25"/>
    <row r="1596" s="3" customFormat="1" ht="12.95" customHeight="1" x14ac:dyDescent="0.25"/>
    <row r="1597" s="3" customFormat="1" ht="12.95" customHeight="1" x14ac:dyDescent="0.25"/>
    <row r="1598" s="3" customFormat="1" ht="12.95" customHeight="1" x14ac:dyDescent="0.25"/>
    <row r="1599" s="3" customFormat="1" ht="12.95" customHeight="1" x14ac:dyDescent="0.25"/>
    <row r="1600" s="3" customFormat="1" ht="12.95" customHeight="1" x14ac:dyDescent="0.25"/>
    <row r="1601" s="3" customFormat="1" ht="12.95" customHeight="1" x14ac:dyDescent="0.25"/>
    <row r="1602" s="3" customFormat="1" ht="12.95" customHeight="1" x14ac:dyDescent="0.25"/>
    <row r="1603" s="3" customFormat="1" ht="12.95" customHeight="1" x14ac:dyDescent="0.25"/>
    <row r="1604" s="3" customFormat="1" ht="12.95" customHeight="1" x14ac:dyDescent="0.25"/>
    <row r="1605" s="3" customFormat="1" ht="12.95" customHeight="1" x14ac:dyDescent="0.25"/>
    <row r="1606" s="3" customFormat="1" ht="12.95" customHeight="1" x14ac:dyDescent="0.25"/>
    <row r="1607" s="3" customFormat="1" ht="12.95" customHeight="1" x14ac:dyDescent="0.25"/>
    <row r="1608" s="3" customFormat="1" ht="12.95" customHeight="1" x14ac:dyDescent="0.25"/>
    <row r="1609" s="3" customFormat="1" ht="12.95" customHeight="1" x14ac:dyDescent="0.25"/>
    <row r="1610" s="3" customFormat="1" ht="12.95" customHeight="1" x14ac:dyDescent="0.25"/>
    <row r="1611" s="3" customFormat="1" ht="12.95" customHeight="1" x14ac:dyDescent="0.25"/>
    <row r="1612" s="3" customFormat="1" ht="12.95" customHeight="1" x14ac:dyDescent="0.25"/>
    <row r="1613" s="3" customFormat="1" ht="12.95" customHeight="1" x14ac:dyDescent="0.25"/>
    <row r="1614" s="3" customFormat="1" ht="12.95" customHeight="1" x14ac:dyDescent="0.25"/>
    <row r="1615" s="3" customFormat="1" ht="12.95" customHeight="1" x14ac:dyDescent="0.25"/>
    <row r="1616" s="3" customFormat="1" ht="12.95" customHeight="1" x14ac:dyDescent="0.25"/>
    <row r="1617" s="3" customFormat="1" ht="12.95" customHeight="1" x14ac:dyDescent="0.25"/>
    <row r="1618" s="3" customFormat="1" ht="12.95" customHeight="1" x14ac:dyDescent="0.25"/>
    <row r="1619" s="3" customFormat="1" ht="12.95" customHeight="1" x14ac:dyDescent="0.25"/>
    <row r="1620" s="3" customFormat="1" ht="12.95" customHeight="1" x14ac:dyDescent="0.25"/>
    <row r="1621" s="3" customFormat="1" ht="12.95" customHeight="1" x14ac:dyDescent="0.25"/>
    <row r="1622" s="3" customFormat="1" ht="12.95" customHeight="1" x14ac:dyDescent="0.25"/>
    <row r="1623" s="3" customFormat="1" ht="12.95" customHeight="1" x14ac:dyDescent="0.25"/>
    <row r="1624" s="3" customFormat="1" ht="12.95" customHeight="1" x14ac:dyDescent="0.25"/>
    <row r="1625" s="3" customFormat="1" ht="12.95" customHeight="1" x14ac:dyDescent="0.25"/>
    <row r="1626" s="3" customFormat="1" ht="12.95" customHeight="1" x14ac:dyDescent="0.25"/>
    <row r="1627" s="3" customFormat="1" ht="12.95" customHeight="1" x14ac:dyDescent="0.25"/>
    <row r="1628" s="3" customFormat="1" ht="12.95" customHeight="1" x14ac:dyDescent="0.25"/>
    <row r="1629" s="3" customFormat="1" ht="12.95" customHeight="1" x14ac:dyDescent="0.25"/>
    <row r="1630" s="3" customFormat="1" ht="12.95" customHeight="1" x14ac:dyDescent="0.25"/>
    <row r="1631" s="3" customFormat="1" ht="12.95" customHeight="1" x14ac:dyDescent="0.25"/>
    <row r="1632" s="3" customFormat="1" ht="12.95" customHeight="1" x14ac:dyDescent="0.25"/>
    <row r="1633" s="3" customFormat="1" ht="12.95" customHeight="1" x14ac:dyDescent="0.25"/>
    <row r="1634" s="3" customFormat="1" ht="12.95" customHeight="1" x14ac:dyDescent="0.25"/>
    <row r="1635" s="3" customFormat="1" ht="12.95" customHeight="1" x14ac:dyDescent="0.25"/>
    <row r="1636" s="3" customFormat="1" ht="12.95" customHeight="1" x14ac:dyDescent="0.25"/>
    <row r="1637" s="3" customFormat="1" ht="12.95" customHeight="1" x14ac:dyDescent="0.25"/>
    <row r="1638" s="3" customFormat="1" ht="12.95" customHeight="1" x14ac:dyDescent="0.25"/>
    <row r="1639" s="3" customFormat="1" ht="12.95" customHeight="1" x14ac:dyDescent="0.25"/>
    <row r="1640" s="3" customFormat="1" ht="12.95" customHeight="1" x14ac:dyDescent="0.25"/>
    <row r="1641" s="3" customFormat="1" ht="12.95" customHeight="1" x14ac:dyDescent="0.25"/>
    <row r="1642" s="3" customFormat="1" ht="12.95" customHeight="1" x14ac:dyDescent="0.25"/>
    <row r="1643" s="3" customFormat="1" ht="12.95" customHeight="1" x14ac:dyDescent="0.25"/>
    <row r="1644" s="3" customFormat="1" ht="12.95" customHeight="1" x14ac:dyDescent="0.25"/>
    <row r="1645" s="3" customFormat="1" ht="12.95" customHeight="1" x14ac:dyDescent="0.25"/>
    <row r="1646" s="3" customFormat="1" ht="12.95" customHeight="1" x14ac:dyDescent="0.25"/>
    <row r="1647" s="3" customFormat="1" ht="12.95" customHeight="1" x14ac:dyDescent="0.25"/>
    <row r="1648" s="3" customFormat="1" ht="12.95" customHeight="1" x14ac:dyDescent="0.25"/>
    <row r="1649" s="3" customFormat="1" ht="12.95" customHeight="1" x14ac:dyDescent="0.25"/>
    <row r="1650" s="3" customFormat="1" ht="12.95" customHeight="1" x14ac:dyDescent="0.25"/>
    <row r="1651" s="3" customFormat="1" ht="12.95" customHeight="1" x14ac:dyDescent="0.25"/>
    <row r="1652" s="3" customFormat="1" ht="12.95" customHeight="1" x14ac:dyDescent="0.25"/>
    <row r="1653" s="3" customFormat="1" ht="12.95" customHeight="1" x14ac:dyDescent="0.25"/>
    <row r="1654" s="3" customFormat="1" ht="12.95" customHeight="1" x14ac:dyDescent="0.25"/>
    <row r="1655" s="3" customFormat="1" ht="12.95" customHeight="1" x14ac:dyDescent="0.25"/>
    <row r="1656" s="3" customFormat="1" ht="12.95" customHeight="1" x14ac:dyDescent="0.25"/>
    <row r="1657" s="3" customFormat="1" ht="12.95" customHeight="1" x14ac:dyDescent="0.25"/>
    <row r="1658" s="3" customFormat="1" ht="12.95" customHeight="1" x14ac:dyDescent="0.25"/>
    <row r="1659" s="3" customFormat="1" ht="12.95" customHeight="1" x14ac:dyDescent="0.25"/>
    <row r="1660" s="3" customFormat="1" ht="12.95" customHeight="1" x14ac:dyDescent="0.25"/>
    <row r="1661" s="3" customFormat="1" ht="12.95" customHeight="1" x14ac:dyDescent="0.25"/>
    <row r="1662" s="3" customFormat="1" ht="12.95" customHeight="1" x14ac:dyDescent="0.25"/>
    <row r="1663" s="3" customFormat="1" ht="12.95" customHeight="1" x14ac:dyDescent="0.25"/>
    <row r="1664" s="3" customFormat="1" ht="12.95" customHeight="1" x14ac:dyDescent="0.25"/>
    <row r="1665" s="3" customFormat="1" ht="12.95" customHeight="1" x14ac:dyDescent="0.25"/>
    <row r="1666" s="3" customFormat="1" ht="12.95" customHeight="1" x14ac:dyDescent="0.25"/>
    <row r="1667" s="3" customFormat="1" ht="12.95" customHeight="1" x14ac:dyDescent="0.25"/>
    <row r="1668" s="3" customFormat="1" ht="12.95" customHeight="1" x14ac:dyDescent="0.25"/>
    <row r="1669" s="3" customFormat="1" ht="12.95" customHeight="1" x14ac:dyDescent="0.25"/>
    <row r="1670" s="3" customFormat="1" ht="12.95" customHeight="1" x14ac:dyDescent="0.25"/>
    <row r="1671" s="3" customFormat="1" ht="12.95" customHeight="1" x14ac:dyDescent="0.25"/>
    <row r="1672" s="3" customFormat="1" ht="12.95" customHeight="1" x14ac:dyDescent="0.25"/>
    <row r="1673" s="3" customFormat="1" ht="12.95" customHeight="1" x14ac:dyDescent="0.25"/>
    <row r="1674" s="3" customFormat="1" ht="12.95" customHeight="1" x14ac:dyDescent="0.25"/>
    <row r="1675" s="3" customFormat="1" ht="12.95" customHeight="1" x14ac:dyDescent="0.25"/>
    <row r="1676" s="3" customFormat="1" ht="12.95" customHeight="1" x14ac:dyDescent="0.25"/>
    <row r="1677" s="3" customFormat="1" ht="12.95" customHeight="1" x14ac:dyDescent="0.25"/>
    <row r="1678" s="3" customFormat="1" ht="12.95" customHeight="1" x14ac:dyDescent="0.25"/>
    <row r="1679" s="3" customFormat="1" ht="12.95" customHeight="1" x14ac:dyDescent="0.25"/>
    <row r="1680" s="3" customFormat="1" ht="12.95" customHeight="1" x14ac:dyDescent="0.25"/>
    <row r="1681" s="3" customFormat="1" ht="12.95" customHeight="1" x14ac:dyDescent="0.25"/>
    <row r="1682" s="3" customFormat="1" ht="12.95" customHeight="1" x14ac:dyDescent="0.25"/>
    <row r="1683" s="3" customFormat="1" ht="12.95" customHeight="1" x14ac:dyDescent="0.25"/>
    <row r="1684" s="3" customFormat="1" ht="12.95" customHeight="1" x14ac:dyDescent="0.25"/>
    <row r="1685" s="3" customFormat="1" ht="12.95" customHeight="1" x14ac:dyDescent="0.25"/>
    <row r="1686" s="3" customFormat="1" ht="12.95" customHeight="1" x14ac:dyDescent="0.25"/>
    <row r="1687" s="3" customFormat="1" ht="12.95" customHeight="1" x14ac:dyDescent="0.25"/>
    <row r="1688" s="3" customFormat="1" ht="12.95" customHeight="1" x14ac:dyDescent="0.25"/>
    <row r="1689" s="3" customFormat="1" ht="12.95" customHeight="1" x14ac:dyDescent="0.25"/>
    <row r="1690" s="3" customFormat="1" ht="12.95" customHeight="1" x14ac:dyDescent="0.25"/>
    <row r="1691" s="3" customFormat="1" ht="12.95" customHeight="1" x14ac:dyDescent="0.25"/>
    <row r="1692" s="3" customFormat="1" ht="12.95" customHeight="1" x14ac:dyDescent="0.25"/>
    <row r="1693" s="3" customFormat="1" ht="12.95" customHeight="1" x14ac:dyDescent="0.25"/>
    <row r="1694" s="3" customFormat="1" ht="12.95" customHeight="1" x14ac:dyDescent="0.25"/>
    <row r="1695" s="3" customFormat="1" ht="12.95" customHeight="1" x14ac:dyDescent="0.25"/>
    <row r="1696" s="3" customFormat="1" ht="12.95" customHeight="1" x14ac:dyDescent="0.25"/>
    <row r="1697" s="3" customFormat="1" ht="12.95" customHeight="1" x14ac:dyDescent="0.25"/>
    <row r="1698" s="3" customFormat="1" ht="12.95" customHeight="1" x14ac:dyDescent="0.25"/>
    <row r="1699" s="3" customFormat="1" ht="12.95" customHeight="1" x14ac:dyDescent="0.25"/>
    <row r="1700" s="3" customFormat="1" ht="12.95" customHeight="1" x14ac:dyDescent="0.25"/>
    <row r="1701" s="3" customFormat="1" ht="12.95" customHeight="1" x14ac:dyDescent="0.25"/>
    <row r="1702" s="3" customFormat="1" ht="12.95" customHeight="1" x14ac:dyDescent="0.25"/>
    <row r="1703" s="3" customFormat="1" ht="12.95" customHeight="1" x14ac:dyDescent="0.25"/>
    <row r="1704" s="3" customFormat="1" ht="12.95" customHeight="1" x14ac:dyDescent="0.25"/>
    <row r="1705" s="3" customFormat="1" ht="12.95" customHeight="1" x14ac:dyDescent="0.25"/>
    <row r="1706" s="3" customFormat="1" ht="12.95" customHeight="1" x14ac:dyDescent="0.25"/>
    <row r="1707" s="3" customFormat="1" ht="12.95" customHeight="1" x14ac:dyDescent="0.25"/>
    <row r="1708" s="3" customFormat="1" ht="12.95" customHeight="1" x14ac:dyDescent="0.25"/>
    <row r="1709" s="3" customFormat="1" ht="12.95" customHeight="1" x14ac:dyDescent="0.25"/>
    <row r="1710" s="3" customFormat="1" ht="12.95" customHeight="1" x14ac:dyDescent="0.25"/>
    <row r="1711" s="3" customFormat="1" ht="12.95" customHeight="1" x14ac:dyDescent="0.25"/>
    <row r="1712" s="3" customFormat="1" ht="12.95" customHeight="1" x14ac:dyDescent="0.25"/>
    <row r="1713" s="3" customFormat="1" ht="12.95" customHeight="1" x14ac:dyDescent="0.25"/>
    <row r="1714" s="3" customFormat="1" ht="12.95" customHeight="1" x14ac:dyDescent="0.25"/>
    <row r="1715" s="3" customFormat="1" ht="12.95" customHeight="1" x14ac:dyDescent="0.25"/>
    <row r="1716" s="3" customFormat="1" ht="12.95" customHeight="1" x14ac:dyDescent="0.25"/>
    <row r="1717" s="3" customFormat="1" ht="12.95" customHeight="1" x14ac:dyDescent="0.25"/>
    <row r="1718" s="3" customFormat="1" ht="12.95" customHeight="1" x14ac:dyDescent="0.25"/>
    <row r="1719" s="3" customFormat="1" ht="12.95" customHeight="1" x14ac:dyDescent="0.25"/>
    <row r="1720" s="3" customFormat="1" ht="12.95" customHeight="1" x14ac:dyDescent="0.25"/>
    <row r="1721" s="3" customFormat="1" ht="12.95" customHeight="1" x14ac:dyDescent="0.25"/>
    <row r="1722" s="3" customFormat="1" ht="12.95" customHeight="1" x14ac:dyDescent="0.25"/>
    <row r="1723" s="3" customFormat="1" ht="12.95" customHeight="1" x14ac:dyDescent="0.25"/>
    <row r="1724" s="3" customFormat="1" ht="12.95" customHeight="1" x14ac:dyDescent="0.25"/>
    <row r="1725" s="3" customFormat="1" ht="12.95" customHeight="1" x14ac:dyDescent="0.25"/>
    <row r="1726" s="3" customFormat="1" ht="12.95" customHeight="1" x14ac:dyDescent="0.25"/>
    <row r="1727" s="3" customFormat="1" ht="12.95" customHeight="1" x14ac:dyDescent="0.25"/>
    <row r="1728" s="3" customFormat="1" ht="12.95" customHeight="1" x14ac:dyDescent="0.25"/>
    <row r="1729" s="3" customFormat="1" ht="12.95" customHeight="1" x14ac:dyDescent="0.25"/>
    <row r="1730" s="3" customFormat="1" ht="12.95" customHeight="1" x14ac:dyDescent="0.25"/>
    <row r="1731" s="3" customFormat="1" ht="12.95" customHeight="1" x14ac:dyDescent="0.25"/>
    <row r="1732" s="3" customFormat="1" ht="12.95" customHeight="1" x14ac:dyDescent="0.25"/>
    <row r="1733" s="3" customFormat="1" ht="12.95" customHeight="1" x14ac:dyDescent="0.25"/>
    <row r="1734" s="3" customFormat="1" ht="12.95" customHeight="1" x14ac:dyDescent="0.25"/>
    <row r="1735" s="3" customFormat="1" ht="12.95" customHeight="1" x14ac:dyDescent="0.25"/>
    <row r="1736" s="3" customFormat="1" ht="12.95" customHeight="1" x14ac:dyDescent="0.25"/>
    <row r="1737" s="3" customFormat="1" ht="12.95" customHeight="1" x14ac:dyDescent="0.25"/>
    <row r="1738" s="3" customFormat="1" ht="12.95" customHeight="1" x14ac:dyDescent="0.25"/>
    <row r="1739" s="3" customFormat="1" ht="12.95" customHeight="1" x14ac:dyDescent="0.25"/>
    <row r="1740" s="3" customFormat="1" ht="12.95" customHeight="1" x14ac:dyDescent="0.25"/>
    <row r="1741" s="3" customFormat="1" ht="12.95" customHeight="1" x14ac:dyDescent="0.25"/>
    <row r="1742" s="3" customFormat="1" ht="12.95" customHeight="1" x14ac:dyDescent="0.25"/>
    <row r="1743" s="3" customFormat="1" ht="12.95" customHeight="1" x14ac:dyDescent="0.25"/>
    <row r="1744" s="3" customFormat="1" ht="12.95" customHeight="1" x14ac:dyDescent="0.25"/>
    <row r="1745" s="3" customFormat="1" ht="12.95" customHeight="1" x14ac:dyDescent="0.25"/>
    <row r="1746" s="3" customFormat="1" ht="12.95" customHeight="1" x14ac:dyDescent="0.25"/>
    <row r="1747" s="3" customFormat="1" ht="12.95" customHeight="1" x14ac:dyDescent="0.25"/>
    <row r="1748" s="3" customFormat="1" ht="12.95" customHeight="1" x14ac:dyDescent="0.25"/>
    <row r="1749" s="3" customFormat="1" ht="12.95" customHeight="1" x14ac:dyDescent="0.25"/>
    <row r="1750" s="3" customFormat="1" ht="12.95" customHeight="1" x14ac:dyDescent="0.25"/>
    <row r="1751" s="3" customFormat="1" ht="12.95" customHeight="1" x14ac:dyDescent="0.25"/>
    <row r="1752" s="3" customFormat="1" ht="12.95" customHeight="1" x14ac:dyDescent="0.25"/>
    <row r="1753" s="3" customFormat="1" ht="12.95" customHeight="1" x14ac:dyDescent="0.25"/>
    <row r="1754" s="3" customFormat="1" ht="12.95" customHeight="1" x14ac:dyDescent="0.25"/>
    <row r="1755" s="3" customFormat="1" ht="12.95" customHeight="1" x14ac:dyDescent="0.25"/>
    <row r="1756" s="3" customFormat="1" ht="12.95" customHeight="1" x14ac:dyDescent="0.25"/>
    <row r="1757" s="3" customFormat="1" ht="12.95" customHeight="1" x14ac:dyDescent="0.25"/>
    <row r="1758" s="3" customFormat="1" ht="12.95" customHeight="1" x14ac:dyDescent="0.25"/>
    <row r="1759" s="3" customFormat="1" ht="12.95" customHeight="1" x14ac:dyDescent="0.25"/>
    <row r="1760" s="3" customFormat="1" ht="12.95" customHeight="1" x14ac:dyDescent="0.25"/>
    <row r="1761" s="3" customFormat="1" ht="12.95" customHeight="1" x14ac:dyDescent="0.25"/>
    <row r="1762" s="3" customFormat="1" ht="12.95" customHeight="1" x14ac:dyDescent="0.25"/>
    <row r="1763" s="3" customFormat="1" ht="12.95" customHeight="1" x14ac:dyDescent="0.25"/>
    <row r="1764" s="3" customFormat="1" ht="12.95" customHeight="1" x14ac:dyDescent="0.25"/>
    <row r="1765" s="3" customFormat="1" ht="12.95" customHeight="1" x14ac:dyDescent="0.25"/>
    <row r="1766" s="3" customFormat="1" ht="12.95" customHeight="1" x14ac:dyDescent="0.25"/>
    <row r="1767" s="3" customFormat="1" ht="12.95" customHeight="1" x14ac:dyDescent="0.25"/>
    <row r="1768" s="3" customFormat="1" ht="12.95" customHeight="1" x14ac:dyDescent="0.25"/>
    <row r="1769" s="3" customFormat="1" ht="12.95" customHeight="1" x14ac:dyDescent="0.25"/>
    <row r="1770" s="3" customFormat="1" ht="12.95" customHeight="1" x14ac:dyDescent="0.25"/>
    <row r="1771" s="3" customFormat="1" ht="12.95" customHeight="1" x14ac:dyDescent="0.25"/>
    <row r="1772" s="3" customFormat="1" ht="12.95" customHeight="1" x14ac:dyDescent="0.25"/>
    <row r="1773" s="3" customFormat="1" ht="12.95" customHeight="1" x14ac:dyDescent="0.25"/>
    <row r="1774" s="3" customFormat="1" ht="12.95" customHeight="1" x14ac:dyDescent="0.25"/>
    <row r="1775" s="3" customFormat="1" ht="12.95" customHeight="1" x14ac:dyDescent="0.25"/>
    <row r="1776" s="3" customFormat="1" ht="12.95" customHeight="1" x14ac:dyDescent="0.25"/>
    <row r="1777" s="3" customFormat="1" ht="12.95" customHeight="1" x14ac:dyDescent="0.25"/>
    <row r="1778" s="3" customFormat="1" ht="12.95" customHeight="1" x14ac:dyDescent="0.25"/>
    <row r="1779" s="3" customFormat="1" ht="12.95" customHeight="1" x14ac:dyDescent="0.25"/>
    <row r="1780" s="3" customFormat="1" ht="12.95" customHeight="1" x14ac:dyDescent="0.25"/>
    <row r="1781" s="3" customFormat="1" ht="12.95" customHeight="1" x14ac:dyDescent="0.25"/>
    <row r="1782" s="3" customFormat="1" ht="12.95" customHeight="1" x14ac:dyDescent="0.25"/>
    <row r="1783" s="3" customFormat="1" ht="12.95" customHeight="1" x14ac:dyDescent="0.25"/>
    <row r="1784" s="3" customFormat="1" ht="12.95" customHeight="1" x14ac:dyDescent="0.25"/>
    <row r="1785" s="3" customFormat="1" ht="12.95" customHeight="1" x14ac:dyDescent="0.25"/>
    <row r="1786" s="3" customFormat="1" ht="12.95" customHeight="1" x14ac:dyDescent="0.25"/>
    <row r="1787" s="3" customFormat="1" ht="12.95" customHeight="1" x14ac:dyDescent="0.25"/>
    <row r="1788" s="3" customFormat="1" ht="12.95" customHeight="1" x14ac:dyDescent="0.25"/>
    <row r="1789" s="3" customFormat="1" ht="12.95" customHeight="1" x14ac:dyDescent="0.25"/>
    <row r="1790" s="3" customFormat="1" ht="12.95" customHeight="1" x14ac:dyDescent="0.25"/>
    <row r="1791" s="3" customFormat="1" ht="12.95" customHeight="1" x14ac:dyDescent="0.25"/>
    <row r="1792" s="3" customFormat="1" ht="12.95" customHeight="1" x14ac:dyDescent="0.25"/>
    <row r="1793" spans="1:1" s="3" customFormat="1" ht="12.95" customHeight="1" x14ac:dyDescent="0.25"/>
    <row r="1794" spans="1:1" s="3" customFormat="1" ht="12.95" customHeight="1" x14ac:dyDescent="0.25"/>
    <row r="1795" spans="1:1" s="3" customFormat="1" ht="12.95" customHeight="1" x14ac:dyDescent="0.25"/>
    <row r="1796" spans="1:1" s="3" customFormat="1" ht="12.95" customHeight="1" x14ac:dyDescent="0.25"/>
    <row r="1797" spans="1:1" s="3" customFormat="1" ht="12.95" customHeight="1" x14ac:dyDescent="0.25"/>
    <row r="1798" spans="1:1" s="3" customFormat="1" ht="12.95" customHeight="1" x14ac:dyDescent="0.25"/>
    <row r="1799" spans="1:1" s="3" customFormat="1" ht="12.95" customHeight="1" x14ac:dyDescent="0.25"/>
    <row r="1800" spans="1:1" s="3" customFormat="1" ht="12.95" customHeight="1" x14ac:dyDescent="0.25"/>
    <row r="1801" spans="1:1" s="3" customFormat="1" ht="12.95" customHeight="1" x14ac:dyDescent="0.25"/>
    <row r="1802" spans="1:1" s="3" customFormat="1" ht="12.95" customHeight="1" x14ac:dyDescent="0.25">
      <c r="A1802" s="1"/>
    </row>
    <row r="1803" spans="1:1" s="3" customFormat="1" ht="12.95" customHeight="1" x14ac:dyDescent="0.25">
      <c r="A1803" s="1"/>
    </row>
    <row r="1804" spans="1:1" s="3" customFormat="1" ht="12.95" customHeight="1" x14ac:dyDescent="0.25">
      <c r="A1804" s="1"/>
    </row>
    <row r="1805" spans="1:1" s="3" customFormat="1" ht="12.95" customHeight="1" x14ac:dyDescent="0.25">
      <c r="A1805" s="1"/>
    </row>
    <row r="1806" spans="1:1" s="3" customFormat="1" ht="12.95" customHeight="1" x14ac:dyDescent="0.25">
      <c r="A1806" s="1"/>
    </row>
    <row r="1807" spans="1:1" s="3" customFormat="1" ht="12.95" customHeight="1" x14ac:dyDescent="0.25">
      <c r="A1807" s="1"/>
    </row>
    <row r="1808" spans="1:1" s="3" customFormat="1" ht="12.95" customHeight="1" x14ac:dyDescent="0.25">
      <c r="A1808" s="1"/>
    </row>
    <row r="1809" spans="1:1" s="3" customFormat="1" ht="12.95" customHeight="1" x14ac:dyDescent="0.25">
      <c r="A1809" s="1"/>
    </row>
    <row r="1810" spans="1:1" s="3" customFormat="1" ht="12.95" customHeight="1" x14ac:dyDescent="0.25">
      <c r="A1810" s="1"/>
    </row>
    <row r="1811" spans="1:1" s="3" customFormat="1" ht="12.95" customHeight="1" x14ac:dyDescent="0.25">
      <c r="A1811" s="1"/>
    </row>
    <row r="1812" spans="1:1" s="3" customFormat="1" ht="12.95" customHeight="1" x14ac:dyDescent="0.25">
      <c r="A1812" s="1"/>
    </row>
    <row r="1813" spans="1:1" s="3" customFormat="1" ht="12.95" customHeight="1" x14ac:dyDescent="0.25">
      <c r="A1813" s="1"/>
    </row>
    <row r="1814" spans="1:1" s="3" customFormat="1" ht="12.95" customHeight="1" x14ac:dyDescent="0.25">
      <c r="A1814" s="1"/>
    </row>
    <row r="1815" spans="1:1" s="3" customFormat="1" ht="12.95" customHeight="1" x14ac:dyDescent="0.25">
      <c r="A1815" s="1"/>
    </row>
    <row r="1816" spans="1:1" s="3" customFormat="1" ht="12.95" customHeight="1" x14ac:dyDescent="0.25">
      <c r="A1816" s="1"/>
    </row>
    <row r="1817" spans="1:1" s="3" customFormat="1" ht="12.95" customHeight="1" x14ac:dyDescent="0.25">
      <c r="A1817" s="1"/>
    </row>
    <row r="1818" spans="1:1" s="3" customFormat="1" ht="12.95" customHeight="1" x14ac:dyDescent="0.25">
      <c r="A1818" s="1"/>
    </row>
    <row r="1819" spans="1:1" s="3" customFormat="1" ht="12.95" customHeight="1" x14ac:dyDescent="0.25">
      <c r="A1819" s="1"/>
    </row>
    <row r="1820" spans="1:1" s="3" customFormat="1" ht="12.95" customHeight="1" x14ac:dyDescent="0.25">
      <c r="A1820" s="1"/>
    </row>
    <row r="1821" spans="1:1" s="3" customFormat="1" ht="12.95" customHeight="1" x14ac:dyDescent="0.25">
      <c r="A1821" s="1"/>
    </row>
    <row r="1822" spans="1:1" s="3" customFormat="1" ht="12.95" customHeight="1" x14ac:dyDescent="0.25">
      <c r="A1822" s="1"/>
    </row>
    <row r="1823" spans="1:1" s="3" customFormat="1" ht="12.95" customHeight="1" x14ac:dyDescent="0.25">
      <c r="A1823" s="1"/>
    </row>
    <row r="1824" spans="1:1" s="3" customFormat="1" ht="12.95" customHeight="1" x14ac:dyDescent="0.25">
      <c r="A1824" s="1"/>
    </row>
    <row r="1825" spans="1:1" s="3" customFormat="1" ht="12.95" customHeight="1" x14ac:dyDescent="0.25">
      <c r="A1825" s="1"/>
    </row>
    <row r="1826" spans="1:1" s="3" customFormat="1" ht="12.95" customHeight="1" x14ac:dyDescent="0.25">
      <c r="A1826" s="1"/>
    </row>
    <row r="1827" spans="1:1" s="3" customFormat="1" ht="12.95" customHeight="1" x14ac:dyDescent="0.25">
      <c r="A1827" s="1"/>
    </row>
    <row r="1828" spans="1:1" s="3" customFormat="1" ht="12.95" customHeight="1" x14ac:dyDescent="0.25">
      <c r="A1828" s="1"/>
    </row>
    <row r="1829" spans="1:1" s="3" customFormat="1" ht="12.95" customHeight="1" x14ac:dyDescent="0.25">
      <c r="A1829" s="1"/>
    </row>
    <row r="1830" spans="1:1" s="3" customFormat="1" ht="12.95" customHeight="1" x14ac:dyDescent="0.25">
      <c r="A1830" s="1"/>
    </row>
    <row r="1831" spans="1:1" s="3" customFormat="1" ht="12.95" customHeight="1" x14ac:dyDescent="0.25">
      <c r="A1831" s="1"/>
    </row>
    <row r="1832" spans="1:1" s="3" customFormat="1" ht="12.95" customHeight="1" x14ac:dyDescent="0.25">
      <c r="A1832" s="1"/>
    </row>
    <row r="1833" spans="1:1" s="3" customFormat="1" ht="12.95" customHeight="1" x14ac:dyDescent="0.25">
      <c r="A1833" s="1"/>
    </row>
    <row r="1834" spans="1:1" s="3" customFormat="1" ht="12.95" customHeight="1" x14ac:dyDescent="0.25">
      <c r="A1834" s="1"/>
    </row>
    <row r="1835" spans="1:1" s="3" customFormat="1" ht="12.95" customHeight="1" x14ac:dyDescent="0.25">
      <c r="A1835" s="1"/>
    </row>
    <row r="1836" spans="1:1" s="3" customFormat="1" ht="12.95" customHeight="1" x14ac:dyDescent="0.25">
      <c r="A1836" s="1"/>
    </row>
    <row r="1837" spans="1:1" s="3" customFormat="1" ht="12.95" customHeight="1" x14ac:dyDescent="0.25">
      <c r="A1837" s="1"/>
    </row>
    <row r="1838" spans="1:1" s="3" customFormat="1" ht="12.95" customHeight="1" x14ac:dyDescent="0.25">
      <c r="A1838" s="1"/>
    </row>
    <row r="1839" spans="1:1" s="3" customFormat="1" ht="12.95" customHeight="1" x14ac:dyDescent="0.25">
      <c r="A1839" s="1"/>
    </row>
    <row r="1840" spans="1:1" s="3" customFormat="1" ht="12.95" customHeight="1" x14ac:dyDescent="0.25">
      <c r="A1840" s="1"/>
    </row>
    <row r="1841" spans="1:1" s="3" customFormat="1" ht="12.95" customHeight="1" x14ac:dyDescent="0.25">
      <c r="A1841" s="1"/>
    </row>
    <row r="1842" spans="1:1" s="3" customFormat="1" ht="12.95" customHeight="1" x14ac:dyDescent="0.25">
      <c r="A1842" s="1"/>
    </row>
    <row r="1843" spans="1:1" s="3" customFormat="1" ht="12.95" customHeight="1" x14ac:dyDescent="0.25">
      <c r="A1843" s="1"/>
    </row>
    <row r="1844" spans="1:1" s="3" customFormat="1" ht="12.95" customHeight="1" x14ac:dyDescent="0.25">
      <c r="A1844" s="1"/>
    </row>
    <row r="1845" spans="1:1" s="3" customFormat="1" ht="12.95" customHeight="1" x14ac:dyDescent="0.25">
      <c r="A1845" s="1"/>
    </row>
    <row r="1846" spans="1:1" s="3" customFormat="1" ht="12.95" customHeight="1" x14ac:dyDescent="0.25">
      <c r="A1846" s="1"/>
    </row>
    <row r="1847" spans="1:1" s="3" customFormat="1" ht="12.95" customHeight="1" x14ac:dyDescent="0.25">
      <c r="A1847" s="1"/>
    </row>
    <row r="1848" spans="1:1" s="3" customFormat="1" ht="12.95" customHeight="1" x14ac:dyDescent="0.25">
      <c r="A1848" s="1"/>
    </row>
    <row r="1849" spans="1:1" s="3" customFormat="1" ht="12.95" customHeight="1" x14ac:dyDescent="0.25">
      <c r="A1849" s="1"/>
    </row>
    <row r="1850" spans="1:1" s="3" customFormat="1" ht="12.95" customHeight="1" x14ac:dyDescent="0.25">
      <c r="A1850" s="1"/>
    </row>
    <row r="1851" spans="1:1" s="3" customFormat="1" ht="12.95" customHeight="1" x14ac:dyDescent="0.25">
      <c r="A1851" s="1"/>
    </row>
    <row r="1852" spans="1:1" s="3" customFormat="1" ht="12.95" customHeight="1" x14ac:dyDescent="0.25">
      <c r="A1852" s="1"/>
    </row>
    <row r="1853" spans="1:1" s="3" customFormat="1" ht="12.95" customHeight="1" x14ac:dyDescent="0.25">
      <c r="A1853" s="1"/>
    </row>
    <row r="1854" spans="1:1" s="3" customFormat="1" ht="12.95" customHeight="1" x14ac:dyDescent="0.25">
      <c r="A1854" s="1"/>
    </row>
    <row r="1855" spans="1:1" s="3" customFormat="1" ht="12.95" customHeight="1" x14ac:dyDescent="0.25">
      <c r="A1855" s="1"/>
    </row>
    <row r="1856" spans="1:1" s="3" customFormat="1" ht="12.95" customHeight="1" x14ac:dyDescent="0.25">
      <c r="A1856" s="1"/>
    </row>
    <row r="1857" spans="1:1" s="3" customFormat="1" ht="12.95" customHeight="1" x14ac:dyDescent="0.25">
      <c r="A1857" s="1"/>
    </row>
    <row r="1858" spans="1:1" s="3" customFormat="1" ht="12.95" customHeight="1" x14ac:dyDescent="0.25">
      <c r="A1858" s="1"/>
    </row>
    <row r="1859" spans="1:1" s="3" customFormat="1" ht="12.95" customHeight="1" x14ac:dyDescent="0.25">
      <c r="A1859" s="1"/>
    </row>
    <row r="1860" spans="1:1" s="3" customFormat="1" ht="12.95" customHeight="1" x14ac:dyDescent="0.25">
      <c r="A1860" s="1"/>
    </row>
    <row r="1861" spans="1:1" s="3" customFormat="1" ht="12.95" customHeight="1" x14ac:dyDescent="0.25">
      <c r="A1861" s="1"/>
    </row>
    <row r="1862" spans="1:1" s="3" customFormat="1" ht="12.95" customHeight="1" x14ac:dyDescent="0.25">
      <c r="A1862" s="1"/>
    </row>
    <row r="1863" spans="1:1" s="3" customFormat="1" ht="12.95" customHeight="1" x14ac:dyDescent="0.25">
      <c r="A1863" s="1"/>
    </row>
    <row r="1864" spans="1:1" s="3" customFormat="1" ht="12.95" customHeight="1" x14ac:dyDescent="0.25">
      <c r="A1864" s="1"/>
    </row>
    <row r="1865" spans="1:1" s="3" customFormat="1" ht="12.95" customHeight="1" x14ac:dyDescent="0.25">
      <c r="A1865" s="1"/>
    </row>
    <row r="1866" spans="1:1" s="3" customFormat="1" ht="12.95" customHeight="1" x14ac:dyDescent="0.25">
      <c r="A1866" s="1"/>
    </row>
    <row r="1867" spans="1:1" s="3" customFormat="1" ht="12.95" customHeight="1" x14ac:dyDescent="0.25">
      <c r="A1867" s="1"/>
    </row>
    <row r="1868" spans="1:1" s="3" customFormat="1" ht="12.95" customHeight="1" x14ac:dyDescent="0.25">
      <c r="A1868" s="1"/>
    </row>
    <row r="1869" spans="1:1" s="3" customFormat="1" ht="12.95" customHeight="1" x14ac:dyDescent="0.25">
      <c r="A1869" s="1"/>
    </row>
    <row r="1870" spans="1:1" s="3" customFormat="1" ht="12.95" customHeight="1" x14ac:dyDescent="0.25">
      <c r="A1870" s="1"/>
    </row>
    <row r="1871" spans="1:1" s="3" customFormat="1" ht="12.95" customHeight="1" x14ac:dyDescent="0.25">
      <c r="A1871" s="1"/>
    </row>
    <row r="1872" spans="1:1" s="3" customFormat="1" ht="12.95" customHeight="1" x14ac:dyDescent="0.25">
      <c r="A1872" s="1"/>
    </row>
    <row r="1873" spans="1:1" s="3" customFormat="1" ht="12.95" customHeight="1" x14ac:dyDescent="0.25">
      <c r="A1873" s="1"/>
    </row>
    <row r="1874" spans="1:1" s="3" customFormat="1" ht="12.95" customHeight="1" x14ac:dyDescent="0.25">
      <c r="A1874" s="1"/>
    </row>
  </sheetData>
  <pageMargins left="0.7" right="0.7" top="0.75" bottom="0.75" header="0.3" footer="0.3"/>
  <pageSetup orientation="landscape" r:id="rId1"/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 FY17-18</vt:lpstr>
      <vt:lpstr>Budget Codes</vt:lpstr>
      <vt:lpstr>'Budget FY17-18'!Print_Area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Lang &amp; Associates</dc:creator>
  <cp:lastModifiedBy>Michelle Barsky</cp:lastModifiedBy>
  <cp:lastPrinted>2017-01-30T20:23:33Z</cp:lastPrinted>
  <dcterms:created xsi:type="dcterms:W3CDTF">1999-01-20T19:34:52Z</dcterms:created>
  <dcterms:modified xsi:type="dcterms:W3CDTF">2021-01-14T21:05:42Z</dcterms:modified>
</cp:coreProperties>
</file>